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7280" windowHeight="10980"/>
  </bookViews>
  <sheets>
    <sheet name="Сводная" sheetId="4" r:id="rId1"/>
  </sheets>
  <calcPr calcId="162913"/>
</workbook>
</file>

<file path=xl/calcChain.xml><?xml version="1.0" encoding="utf-8"?>
<calcChain xmlns="http://schemas.openxmlformats.org/spreadsheetml/2006/main">
  <c r="F214" i="4" l="1"/>
  <c r="F212" i="4"/>
  <c r="F210" i="4"/>
  <c r="F208" i="4"/>
  <c r="F206" i="4"/>
  <c r="F524" i="4" l="1"/>
  <c r="F522" i="4"/>
  <c r="F520" i="4"/>
  <c r="F518" i="4"/>
  <c r="F516" i="4"/>
  <c r="F454" i="4" l="1"/>
  <c r="F452" i="4"/>
  <c r="F450" i="4"/>
  <c r="F448" i="4"/>
  <c r="F446" i="4"/>
  <c r="F194" i="4"/>
  <c r="F192" i="4"/>
  <c r="F190" i="4"/>
  <c r="F188" i="4"/>
  <c r="F186" i="4"/>
  <c r="F184" i="4"/>
  <c r="F182" i="4"/>
  <c r="F180" i="4"/>
  <c r="F178" i="4"/>
  <c r="E176" i="4"/>
  <c r="F176" i="4" s="1"/>
  <c r="F174" i="4"/>
  <c r="F172" i="4"/>
  <c r="F170" i="4"/>
  <c r="F168" i="4"/>
  <c r="F166" i="4"/>
  <c r="F164" i="4"/>
  <c r="F160" i="4"/>
  <c r="F158" i="4"/>
  <c r="F156" i="4"/>
  <c r="F274" i="4" l="1"/>
  <c r="F272" i="4"/>
  <c r="F270" i="4"/>
  <c r="F268" i="4"/>
  <c r="F266" i="4"/>
  <c r="F34" i="4"/>
  <c r="F32" i="4"/>
  <c r="F30" i="4"/>
  <c r="F28" i="4"/>
  <c r="F26" i="4"/>
  <c r="F36" i="4"/>
  <c r="F38" i="4"/>
  <c r="F40" i="4"/>
  <c r="F42" i="4"/>
  <c r="F84" i="4" l="1"/>
  <c r="F82" i="4"/>
  <c r="F80" i="4"/>
  <c r="F78" i="4"/>
  <c r="F76" i="4"/>
  <c r="F364" i="4" l="1"/>
  <c r="F362" i="4"/>
  <c r="F360" i="4"/>
  <c r="F358" i="4"/>
  <c r="F356" i="4"/>
  <c r="F554" i="4" l="1"/>
  <c r="F550" i="4"/>
  <c r="F548" i="4"/>
  <c r="F546" i="4"/>
  <c r="F544" i="4"/>
  <c r="F542" i="4"/>
  <c r="F540" i="4"/>
  <c r="F538" i="4"/>
  <c r="F536" i="4"/>
  <c r="F514" i="4" l="1"/>
  <c r="F512" i="4"/>
  <c r="F510" i="4"/>
  <c r="F508" i="4"/>
  <c r="F506" i="4"/>
  <c r="F504" i="4"/>
  <c r="F502" i="4"/>
  <c r="F500" i="4"/>
  <c r="F498" i="4"/>
  <c r="F496" i="4"/>
  <c r="E494" i="4"/>
  <c r="F494" i="4" s="1"/>
  <c r="F492" i="4"/>
  <c r="F490" i="4"/>
  <c r="F488" i="4"/>
  <c r="E487" i="4"/>
  <c r="E486" i="4"/>
  <c r="F486" i="4" s="1"/>
  <c r="F484" i="4"/>
  <c r="F482" i="4"/>
  <c r="F480" i="4"/>
  <c r="F478" i="4"/>
  <c r="F476" i="4"/>
  <c r="F474" i="4"/>
  <c r="F472" i="4"/>
  <c r="F470" i="4"/>
  <c r="F468" i="4"/>
  <c r="F466" i="4"/>
  <c r="F464" i="4" l="1"/>
  <c r="F462" i="4"/>
  <c r="F460" i="4"/>
  <c r="F458" i="4"/>
  <c r="F456" i="4"/>
  <c r="F444" i="4"/>
  <c r="F442" i="4"/>
  <c r="F440" i="4"/>
  <c r="F438" i="4"/>
  <c r="F436" i="4"/>
  <c r="F434" i="4"/>
  <c r="F432" i="4"/>
  <c r="F430" i="4"/>
  <c r="F428" i="4"/>
  <c r="F426" i="4"/>
  <c r="F424" i="4"/>
  <c r="F422" i="4"/>
  <c r="F420" i="4"/>
  <c r="F418" i="4"/>
  <c r="F416" i="4"/>
  <c r="F414" i="4"/>
  <c r="F412" i="4"/>
  <c r="F410" i="4"/>
  <c r="F408" i="4"/>
  <c r="F406" i="4"/>
  <c r="F404" i="4"/>
  <c r="F402" i="4"/>
  <c r="F400" i="4"/>
  <c r="F398" i="4"/>
  <c r="F396" i="4"/>
  <c r="F394" i="4"/>
  <c r="F392" i="4"/>
  <c r="F390" i="4"/>
  <c r="F388" i="4"/>
  <c r="F386" i="4"/>
  <c r="F384" i="4"/>
  <c r="F382" i="4"/>
  <c r="F380" i="4"/>
  <c r="F378" i="4"/>
  <c r="E377" i="4"/>
  <c r="E376" i="4"/>
  <c r="F374" i="4"/>
  <c r="F372" i="4"/>
  <c r="F370" i="4"/>
  <c r="F368" i="4"/>
  <c r="F366" i="4"/>
  <c r="F354" i="4"/>
  <c r="F352" i="4"/>
  <c r="F350" i="4"/>
  <c r="F348" i="4"/>
  <c r="F346" i="4"/>
  <c r="F376" i="4" l="1"/>
  <c r="F344" i="4"/>
  <c r="F342" i="4"/>
  <c r="F340" i="4"/>
  <c r="F338" i="4"/>
  <c r="F336" i="4"/>
  <c r="F334" i="4"/>
  <c r="F332" i="4"/>
  <c r="F330" i="4"/>
  <c r="F328" i="4"/>
  <c r="F326" i="4"/>
  <c r="F324" i="4"/>
  <c r="F322" i="4"/>
  <c r="F320" i="4"/>
  <c r="F318" i="4"/>
  <c r="F316" i="4"/>
  <c r="F314" i="4"/>
  <c r="F312" i="4"/>
  <c r="F310" i="4"/>
  <c r="F308" i="4"/>
  <c r="F306" i="4"/>
  <c r="F304" i="4"/>
  <c r="F302" i="4"/>
  <c r="F300" i="4"/>
  <c r="F298" i="4"/>
  <c r="F296" i="4"/>
  <c r="F294" i="4"/>
  <c r="F292" i="4"/>
  <c r="F290" i="4"/>
  <c r="F288" i="4"/>
  <c r="F286" i="4"/>
  <c r="F284" i="4"/>
  <c r="F282" i="4"/>
  <c r="F280" i="4"/>
  <c r="F278" i="4"/>
  <c r="F276" i="4"/>
  <c r="F134" i="4" l="1"/>
  <c r="F132" i="4"/>
  <c r="F130" i="4"/>
  <c r="F128" i="4"/>
  <c r="F126" i="4"/>
  <c r="F264" i="4" l="1"/>
  <c r="F262" i="4"/>
  <c r="F260" i="4"/>
  <c r="F258" i="4"/>
  <c r="F256" i="4"/>
  <c r="F254" i="4" l="1"/>
  <c r="F252" i="4"/>
  <c r="F250" i="4"/>
  <c r="F248" i="4"/>
  <c r="F246" i="4"/>
  <c r="F244" i="4" l="1"/>
  <c r="F242" i="4"/>
  <c r="F240" i="4"/>
  <c r="F238" i="4"/>
  <c r="F236" i="4"/>
  <c r="F234" i="4" l="1"/>
  <c r="F232" i="4"/>
  <c r="F230" i="4"/>
  <c r="F228" i="4"/>
  <c r="F226" i="4"/>
  <c r="F224" i="4" l="1"/>
  <c r="F222" i="4"/>
  <c r="F220" i="4"/>
  <c r="F218" i="4"/>
  <c r="F216" i="4"/>
  <c r="F204" i="4" l="1"/>
  <c r="F202" i="4"/>
  <c r="F200" i="4"/>
  <c r="F198" i="4"/>
  <c r="F196" i="4"/>
  <c r="F154" i="4" l="1"/>
  <c r="F152" i="4"/>
  <c r="F150" i="4"/>
  <c r="F148" i="4"/>
  <c r="F146" i="4"/>
  <c r="F144" i="4" l="1"/>
  <c r="F140" i="4"/>
  <c r="F138" i="4"/>
  <c r="F136" i="4"/>
  <c r="F124" i="4" l="1"/>
  <c r="F122" i="4"/>
  <c r="F120" i="4"/>
  <c r="F118" i="4"/>
  <c r="F116" i="4"/>
  <c r="F114" i="4" l="1"/>
  <c r="F112" i="4"/>
  <c r="F110" i="4"/>
  <c r="F108" i="4"/>
  <c r="F106" i="4"/>
  <c r="F104" i="4" l="1"/>
  <c r="F102" i="4"/>
  <c r="F100" i="4"/>
  <c r="F98" i="4"/>
  <c r="F96" i="4"/>
  <c r="F94" i="4" l="1"/>
  <c r="F92" i="4"/>
  <c r="F90" i="4"/>
  <c r="F88" i="4"/>
  <c r="F86" i="4"/>
  <c r="F74" i="4" l="1"/>
  <c r="F72" i="4"/>
  <c r="F70" i="4"/>
  <c r="F68" i="4"/>
  <c r="F66" i="4"/>
  <c r="F64" i="4" l="1"/>
  <c r="F62" i="4"/>
  <c r="F60" i="4"/>
  <c r="F58" i="4"/>
  <c r="F56" i="4"/>
  <c r="F54" i="4"/>
  <c r="F52" i="4"/>
  <c r="F50" i="4"/>
  <c r="F48" i="4"/>
  <c r="F46" i="4"/>
  <c r="F44" i="4" l="1"/>
</calcChain>
</file>

<file path=xl/sharedStrings.xml><?xml version="1.0" encoding="utf-8"?>
<sst xmlns="http://schemas.openxmlformats.org/spreadsheetml/2006/main" count="878" uniqueCount="95">
  <si>
    <t>Приложение № 1</t>
  </si>
  <si>
    <t xml:space="preserve">Показатели, характеризующие эффективность закупок товаров, работ, услуг
за 2019 год
</t>
  </si>
  <si>
    <t>№п/п</t>
  </si>
  <si>
    <t>Показатель</t>
  </si>
  <si>
    <t>Наименование значений показателя</t>
  </si>
  <si>
    <t>Значения показателя</t>
  </si>
  <si>
    <t>Итоговое значение показателя</t>
  </si>
  <si>
    <t xml:space="preserve"> P2, %</t>
  </si>
  <si>
    <t>S1</t>
  </si>
  <si>
    <t>S2</t>
  </si>
  <si>
    <t xml:space="preserve"> P3, %</t>
  </si>
  <si>
    <t>Q1</t>
  </si>
  <si>
    <t>Q2</t>
  </si>
  <si>
    <t>P4</t>
  </si>
  <si>
    <t xml:space="preserve">Q1 </t>
  </si>
  <si>
    <t xml:space="preserve"> P5, %</t>
  </si>
  <si>
    <t xml:space="preserve"> Р6, %</t>
  </si>
  <si>
    <t xml:space="preserve"> V1</t>
  </si>
  <si>
    <t xml:space="preserve"> V2</t>
  </si>
  <si>
    <t>Восточно -Сибирское МУГАДН</t>
  </si>
  <si>
    <t>Р2-Экономия расходования средств бюджета по результатам проведения конкурентных процедур (%), P2=((S1-S2)/S1)*100%</t>
  </si>
  <si>
    <t>Р3- Доля контрактов, заключенных по результатам состоявшихся конкурентных процедур (%), P3=(Q1/Q2)*100%</t>
  </si>
  <si>
    <t>Р4- Среднее количество заявок участников закупки, поданных на участие в конкурентных процедурах (шт.), P4=Q1/Q2</t>
  </si>
  <si>
    <t>Р5- Доля контрактов, при исполнении которых есть нарушения исполнителем выполнения обязательств по контракту (%), P5=(Q1/Q2)*100%</t>
  </si>
  <si>
    <t>Р6- Доля закупок, которые заказчик осуществил у субъектов малого предпринимательства и социально ориентированных некоммерческих организаций в отчетном году, в совокупном годовом объеме закупок (%), Р6=(V1/V2)*100%</t>
  </si>
  <si>
    <t>Федеральная служба по надзору в сфере транспорта</t>
  </si>
  <si>
    <t>Амурское УГМРН</t>
  </si>
  <si>
    <t>Показатели, характеризующие эффективность закупок товаров, работ, услуг:</t>
  </si>
  <si>
    <t>Наименование значений показателей:</t>
  </si>
  <si>
    <t>S2- Сумма цен заключенных контрактов по результатам проведенных конкурентных процедур в отчетном периоде</t>
  </si>
  <si>
    <t xml:space="preserve">Q1- Количество контрактов, заключенных в отчетном периоде по результатам конкурентных процедур </t>
  </si>
  <si>
    <t>Q1- Количество заявок участников закупки, поданных на участие в конкурентных процедурах</t>
  </si>
  <si>
    <t xml:space="preserve">Q2- Количество проведенных конкурентных процедур в отчетном периоде </t>
  </si>
  <si>
    <t xml:space="preserve">Q1- Количество контрактов, при исполнении которых вотчетом периоде есть нарушения исполнителем выполнения обязательств по контракту </t>
  </si>
  <si>
    <t xml:space="preserve">Q2- Количество контрактов, исполненных в отчетном периоде </t>
  </si>
  <si>
    <t xml:space="preserve">V1- Объем закупок, который заказчик осуществил у субъектов малого предпринимательства и социально ориентированных некоммерческих организаций в отчетном году в соответствии с постановлением Правительства Российской Федерации от 17 марта 2015 г. № 238 </t>
  </si>
  <si>
    <t xml:space="preserve">V2- Совокупный годовой объем закупок </t>
  </si>
  <si>
    <t>Р2</t>
  </si>
  <si>
    <t>Р3</t>
  </si>
  <si>
    <t>Р4</t>
  </si>
  <si>
    <t>Р5</t>
  </si>
  <si>
    <t>Р6</t>
  </si>
  <si>
    <t>Восточно-Сибирское УГРН</t>
  </si>
  <si>
    <t>Байкальское МУГАДН</t>
  </si>
  <si>
    <t>Волжское МУГАДН</t>
  </si>
  <si>
    <t>Волжское УГМРН</t>
  </si>
  <si>
    <t>Восточное МУГАДН</t>
  </si>
  <si>
    <t>Дальневосточное УГЖДН</t>
  </si>
  <si>
    <t>Дальневосточное УГМН</t>
  </si>
  <si>
    <t>Енисейское УГМРН</t>
  </si>
  <si>
    <t>Западное МУГАДН</t>
  </si>
  <si>
    <t>Западно-Сибирское МУГАДН</t>
  </si>
  <si>
    <t>Западно-Уральское МУГАДН</t>
  </si>
  <si>
    <t>Нижне-Волжское МУГАДН</t>
  </si>
  <si>
    <t>Обское УГРН</t>
  </si>
  <si>
    <t>Обь-Иртышское УГМРН</t>
  </si>
  <si>
    <t>Приволжское УГЖДН</t>
  </si>
  <si>
    <t>Северное МУГАДН</t>
  </si>
  <si>
    <t>Северное УГМРН</t>
  </si>
  <si>
    <t>Северо- Восточное УГМРН</t>
  </si>
  <si>
    <t>Северо-Западное УГЖДН</t>
  </si>
  <si>
    <t>Северо-Западное УГМРН</t>
  </si>
  <si>
    <t>Сибирское МУГАДН</t>
  </si>
  <si>
    <t>Сибирское УГЖДН</t>
  </si>
  <si>
    <t>Юго-Восточное МУГАДН</t>
  </si>
  <si>
    <t xml:space="preserve">УГАН НОТБ ЦФО </t>
  </si>
  <si>
    <t>УГАН НОТБ СФО</t>
  </si>
  <si>
    <t>УГАН НОТБ ПФО</t>
  </si>
  <si>
    <t>УГАН НОТБ по Северо-Западному ФО</t>
  </si>
  <si>
    <t>УГАН НОТБ УФО</t>
  </si>
  <si>
    <t>УГАН НОТБ ЮФО</t>
  </si>
  <si>
    <t>Уральское МУГАДН</t>
  </si>
  <si>
    <t>Уральское УГЖДН</t>
  </si>
  <si>
    <t>Юго-Западное МУГАДН</t>
  </si>
  <si>
    <t>Южное МУГАДН</t>
  </si>
  <si>
    <t>Южное УГРМН</t>
  </si>
  <si>
    <t>Южно-Сибирское МУГАДН</t>
  </si>
  <si>
    <t>УГАН НОТБ ДФО</t>
  </si>
  <si>
    <t>МУГАДН  по Краснодарскому краю и республике Адыгея</t>
  </si>
  <si>
    <t>Крымское МУГАДН</t>
  </si>
  <si>
    <t>Дальневосточное МУГАДН</t>
  </si>
  <si>
    <t>МТУ Ространснадзора по Северо-Кавказскому ФО</t>
  </si>
  <si>
    <t>ФКУ ИВЦ Ространснадзора</t>
  </si>
  <si>
    <t>Центральный аппарат Ространснадзора</t>
  </si>
  <si>
    <t>Приволжское МУГАДН</t>
  </si>
  <si>
    <t xml:space="preserve">S1- Сумма начальных (максимальных) цен контрактов, объявленных на конкурентных процедурах </t>
  </si>
  <si>
    <t>Q2- Общее количество контрактов, заключенных в отчетном периоде по результатам всех процедур (включая неконкурентные процедуры)</t>
  </si>
  <si>
    <t>Северо-Восточное МУГАДН</t>
  </si>
  <si>
    <t>Средне-Волжское МУГАДН</t>
  </si>
  <si>
    <t>Северо-Уральское МУГАДН</t>
  </si>
  <si>
    <t>Северо-Западное МУГАДН</t>
  </si>
  <si>
    <t>Центральное УГРН</t>
  </si>
  <si>
    <t>Центральное УГЖДН</t>
  </si>
  <si>
    <t>Центральное МУГАДН</t>
  </si>
  <si>
    <t>Южное УГЖДН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</si>
</sst>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Border="1" applyAlignment="1">
      <alignment wrapText="1"/>
    </xf>
    <xf numFmtId="0" fontId="2" fillId="0" borderId="0" xfId="0" applyFont="1" applyBorder="1" applyAlignment="1"/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1" fillId="0" borderId="0" xfId="0" applyNumberFormat="1" applyFont="1" applyAlignment="1">
      <alignment wrapText="1"/>
    </xf>
    <xf numFmtId="2" fontId="3" fillId="0" borderId="0" xfId="0" applyNumberFormat="1" applyFont="1" applyAlignment="1">
      <alignment wrapText="1"/>
    </xf>
    <xf numFmtId="2" fontId="1" fillId="0" borderId="0" xfId="0" applyNumberFormat="1" applyFont="1" applyBorder="1" applyAlignment="1">
      <alignment wrapText="1"/>
    </xf>
    <xf numFmtId="2" fontId="0" fillId="0" borderId="1" xfId="0" applyNumberForma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2" fontId="3" fillId="0" borderId="2" xfId="0" applyNumberFormat="1" applyFont="1" applyFill="1" applyBorder="1" applyAlignment="1">
      <alignment horizontal="center" vertical="center" wrapText="1"/>
    </xf>
    <xf numFmtId="2" fontId="4" fillId="0" borderId="2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/>
    </xf>
    <xf numFmtId="4" fontId="3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2" fontId="1" fillId="0" borderId="3" xfId="0" applyNumberFormat="1" applyFont="1" applyFill="1" applyBorder="1" applyAlignment="1">
      <alignment horizontal="center" vertical="center" wrapText="1"/>
    </xf>
    <xf numFmtId="2" fontId="1" fillId="0" borderId="4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2" fontId="1" fillId="2" borderId="2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2" fontId="3" fillId="2" borderId="2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2" fontId="4" fillId="2" borderId="2" xfId="0" applyNumberFormat="1" applyFont="1" applyFill="1" applyBorder="1" applyAlignment="1">
      <alignment horizontal="center" vertical="center" wrapText="1"/>
    </xf>
    <xf numFmtId="2" fontId="6" fillId="2" borderId="2" xfId="0" applyNumberFormat="1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2" fontId="5" fillId="2" borderId="0" xfId="0" applyNumberFormat="1" applyFont="1" applyFill="1" applyAlignment="1">
      <alignment horizontal="center" vertical="center"/>
    </xf>
    <xf numFmtId="2" fontId="1" fillId="2" borderId="3" xfId="0" applyNumberFormat="1" applyFont="1" applyFill="1" applyBorder="1" applyAlignment="1">
      <alignment horizontal="center" vertical="center" wrapText="1"/>
    </xf>
    <xf numFmtId="2" fontId="1" fillId="2" borderId="4" xfId="0" applyNumberFormat="1" applyFont="1" applyFill="1" applyBorder="1" applyAlignment="1">
      <alignment horizontal="center" vertical="center" wrapText="1"/>
    </xf>
    <xf numFmtId="2" fontId="3" fillId="2" borderId="0" xfId="0" applyNumberFormat="1" applyFont="1" applyFill="1" applyAlignment="1">
      <alignment horizontal="center"/>
    </xf>
    <xf numFmtId="2" fontId="0" fillId="2" borderId="2" xfId="0" applyNumberFormat="1" applyFill="1" applyBorder="1" applyAlignment="1">
      <alignment horizontal="center"/>
    </xf>
    <xf numFmtId="2" fontId="3" fillId="2" borderId="2" xfId="0" applyNumberFormat="1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5"/>
  <sheetViews>
    <sheetView tabSelected="1" topLeftCell="A5" workbookViewId="0">
      <selection activeCell="C94" sqref="C94:C95"/>
    </sheetView>
  </sheetViews>
  <sheetFormatPr defaultRowHeight="15.75" x14ac:dyDescent="0.25"/>
  <cols>
    <col min="1" max="1" width="5.42578125" style="2" customWidth="1"/>
    <col min="2" max="2" width="32.7109375" style="2" customWidth="1"/>
    <col min="3" max="3" width="15.85546875" style="2" customWidth="1"/>
    <col min="4" max="4" width="21" style="2" customWidth="1"/>
    <col min="5" max="5" width="23.85546875" style="7" customWidth="1"/>
    <col min="6" max="6" width="25.7109375" style="7" customWidth="1"/>
    <col min="7" max="16384" width="9.140625" style="1"/>
  </cols>
  <sheetData>
    <row r="1" spans="1:14" x14ac:dyDescent="0.25">
      <c r="F1" s="8" t="s">
        <v>0</v>
      </c>
    </row>
    <row r="2" spans="1:14" ht="15.75" customHeight="1" x14ac:dyDescent="0.25"/>
    <row r="3" spans="1:14" ht="45.75" customHeight="1" x14ac:dyDescent="0.25">
      <c r="A3" s="30" t="s">
        <v>1</v>
      </c>
      <c r="B3" s="30"/>
      <c r="C3" s="30"/>
      <c r="D3" s="30"/>
      <c r="E3" s="30"/>
      <c r="F3" s="30"/>
      <c r="G3" s="2"/>
      <c r="H3" s="2"/>
      <c r="I3" s="2"/>
      <c r="J3" s="2"/>
      <c r="K3" s="2"/>
      <c r="L3" s="2"/>
      <c r="M3" s="2"/>
      <c r="N3" s="2"/>
    </row>
    <row r="4" spans="1:14" ht="13.5" customHeight="1" x14ac:dyDescent="0.25">
      <c r="A4" s="3"/>
      <c r="B4" s="3"/>
      <c r="C4" s="3"/>
      <c r="D4" s="3"/>
      <c r="E4" s="9"/>
      <c r="F4" s="9"/>
      <c r="G4" s="2"/>
      <c r="H4" s="2"/>
      <c r="I4" s="2"/>
      <c r="J4" s="2"/>
      <c r="K4" s="2"/>
      <c r="L4" s="2"/>
      <c r="M4" s="2"/>
      <c r="N4" s="2"/>
    </row>
    <row r="5" spans="1:14" x14ac:dyDescent="0.25">
      <c r="A5" s="31" t="s">
        <v>25</v>
      </c>
      <c r="B5" s="31"/>
      <c r="C5" s="31"/>
      <c r="D5" s="31"/>
      <c r="E5" s="31"/>
      <c r="F5" s="31"/>
    </row>
    <row r="6" spans="1:14" x14ac:dyDescent="0.25">
      <c r="A6" s="26"/>
      <c r="B6" s="26"/>
      <c r="C6" s="26"/>
      <c r="D6" s="26"/>
      <c r="E6" s="26"/>
      <c r="F6" s="26"/>
      <c r="G6" s="4"/>
      <c r="H6" s="4"/>
      <c r="I6" s="4"/>
      <c r="J6" s="4"/>
      <c r="K6" s="4"/>
      <c r="L6" s="4"/>
      <c r="M6" s="4"/>
      <c r="N6" s="4"/>
    </row>
    <row r="7" spans="1:14" x14ac:dyDescent="0.25">
      <c r="A7" s="26" t="s">
        <v>27</v>
      </c>
      <c r="B7" s="26"/>
      <c r="C7" s="26"/>
      <c r="D7" s="26"/>
      <c r="E7" s="26"/>
      <c r="F7" s="26"/>
      <c r="G7" s="3"/>
      <c r="H7" s="3"/>
      <c r="I7" s="3"/>
      <c r="J7" s="3"/>
      <c r="K7" s="3"/>
      <c r="L7" s="3"/>
      <c r="M7" s="3"/>
      <c r="N7" s="3"/>
    </row>
    <row r="8" spans="1:14" x14ac:dyDescent="0.25">
      <c r="A8" s="27" t="s">
        <v>20</v>
      </c>
      <c r="B8" s="27"/>
      <c r="C8" s="27"/>
      <c r="D8" s="27"/>
      <c r="E8" s="27"/>
      <c r="F8" s="27"/>
      <c r="G8" s="3"/>
      <c r="H8" s="3"/>
      <c r="I8" s="3"/>
      <c r="J8" s="3"/>
      <c r="K8" s="3"/>
      <c r="L8" s="3"/>
      <c r="M8" s="3"/>
      <c r="N8" s="3"/>
    </row>
    <row r="9" spans="1:14" x14ac:dyDescent="0.25">
      <c r="A9" s="27" t="s">
        <v>21</v>
      </c>
      <c r="B9" s="27"/>
      <c r="C9" s="27"/>
      <c r="D9" s="27"/>
      <c r="E9" s="27"/>
      <c r="F9" s="27"/>
      <c r="G9" s="3"/>
      <c r="H9" s="3"/>
      <c r="I9" s="3"/>
      <c r="J9" s="3"/>
      <c r="K9" s="3"/>
      <c r="L9" s="3"/>
      <c r="M9" s="3"/>
      <c r="N9" s="3"/>
    </row>
    <row r="10" spans="1:14" x14ac:dyDescent="0.25">
      <c r="A10" s="27" t="s">
        <v>22</v>
      </c>
      <c r="B10" s="27"/>
      <c r="C10" s="27"/>
      <c r="D10" s="27"/>
      <c r="E10" s="27"/>
      <c r="F10" s="27"/>
      <c r="G10" s="3"/>
      <c r="H10" s="3"/>
      <c r="I10" s="3"/>
      <c r="J10" s="3"/>
      <c r="K10" s="3"/>
      <c r="L10" s="3"/>
      <c r="M10" s="3"/>
      <c r="N10" s="3"/>
    </row>
    <row r="11" spans="1:14" x14ac:dyDescent="0.25">
      <c r="A11" s="27" t="s">
        <v>23</v>
      </c>
      <c r="B11" s="27"/>
      <c r="C11" s="27"/>
      <c r="D11" s="27"/>
      <c r="E11" s="27"/>
      <c r="F11" s="27"/>
      <c r="G11" s="3"/>
      <c r="H11" s="3"/>
      <c r="I11" s="3"/>
      <c r="J11" s="3"/>
      <c r="K11" s="3"/>
      <c r="L11" s="3"/>
      <c r="M11" s="3"/>
      <c r="N11" s="3"/>
    </row>
    <row r="12" spans="1:14" ht="33.75" customHeight="1" x14ac:dyDescent="0.25">
      <c r="A12" s="27" t="s">
        <v>24</v>
      </c>
      <c r="B12" s="27"/>
      <c r="C12" s="27"/>
      <c r="D12" s="27"/>
      <c r="E12" s="27"/>
      <c r="F12" s="27"/>
      <c r="G12" s="3"/>
      <c r="H12" s="3"/>
      <c r="I12" s="3"/>
      <c r="J12" s="3"/>
      <c r="K12" s="3"/>
      <c r="L12" s="3"/>
      <c r="M12" s="3"/>
      <c r="N12" s="3"/>
    </row>
    <row r="13" spans="1:14" ht="18.75" customHeight="1" x14ac:dyDescent="0.25">
      <c r="A13" s="26" t="s">
        <v>28</v>
      </c>
      <c r="B13" s="26"/>
      <c r="C13" s="26"/>
      <c r="D13" s="26"/>
      <c r="E13" s="26"/>
      <c r="F13" s="26"/>
      <c r="G13" s="3"/>
      <c r="H13" s="3"/>
      <c r="I13" s="3"/>
      <c r="J13" s="3"/>
      <c r="K13" s="3"/>
      <c r="L13" s="3"/>
      <c r="M13" s="3"/>
      <c r="N13" s="3"/>
    </row>
    <row r="14" spans="1:14" ht="21" customHeight="1" x14ac:dyDescent="0.25">
      <c r="A14" s="27" t="s">
        <v>85</v>
      </c>
      <c r="B14" s="27"/>
      <c r="C14" s="27"/>
      <c r="D14" s="27"/>
      <c r="E14" s="27"/>
      <c r="F14" s="28" t="s">
        <v>37</v>
      </c>
      <c r="G14" s="3"/>
      <c r="H14" s="3"/>
      <c r="I14" s="3"/>
      <c r="J14" s="3"/>
      <c r="K14" s="3"/>
      <c r="L14" s="3"/>
      <c r="M14" s="3"/>
      <c r="N14" s="3"/>
    </row>
    <row r="15" spans="1:14" ht="33" customHeight="1" x14ac:dyDescent="0.25">
      <c r="A15" s="27" t="s">
        <v>29</v>
      </c>
      <c r="B15" s="27"/>
      <c r="C15" s="27"/>
      <c r="D15" s="27"/>
      <c r="E15" s="27"/>
      <c r="F15" s="28"/>
      <c r="G15" s="3"/>
      <c r="H15" s="3"/>
      <c r="I15" s="3"/>
      <c r="J15" s="3"/>
      <c r="K15" s="3"/>
      <c r="L15" s="3"/>
      <c r="M15" s="3"/>
      <c r="N15" s="3"/>
    </row>
    <row r="16" spans="1:14" ht="35.25" customHeight="1" x14ac:dyDescent="0.25">
      <c r="A16" s="27" t="s">
        <v>30</v>
      </c>
      <c r="B16" s="27"/>
      <c r="C16" s="27"/>
      <c r="D16" s="27"/>
      <c r="E16" s="27"/>
      <c r="F16" s="28" t="s">
        <v>38</v>
      </c>
      <c r="G16" s="3"/>
      <c r="H16" s="3"/>
      <c r="I16" s="3"/>
      <c r="J16" s="3"/>
      <c r="K16" s="3"/>
      <c r="L16" s="3"/>
      <c r="M16" s="3"/>
      <c r="N16" s="3"/>
    </row>
    <row r="17" spans="1:14" ht="34.5" customHeight="1" x14ac:dyDescent="0.25">
      <c r="A17" s="27" t="s">
        <v>86</v>
      </c>
      <c r="B17" s="27"/>
      <c r="C17" s="27"/>
      <c r="D17" s="27"/>
      <c r="E17" s="27"/>
      <c r="F17" s="28"/>
      <c r="G17" s="3"/>
      <c r="H17" s="3"/>
      <c r="I17" s="3"/>
      <c r="J17" s="3"/>
      <c r="K17" s="3"/>
      <c r="L17" s="3"/>
      <c r="M17" s="3"/>
      <c r="N17" s="3"/>
    </row>
    <row r="18" spans="1:14" ht="18" customHeight="1" x14ac:dyDescent="0.25">
      <c r="A18" s="27" t="s">
        <v>31</v>
      </c>
      <c r="B18" s="27"/>
      <c r="C18" s="27"/>
      <c r="D18" s="27"/>
      <c r="E18" s="27"/>
      <c r="F18" s="28" t="s">
        <v>39</v>
      </c>
      <c r="G18" s="3"/>
      <c r="H18" s="3"/>
      <c r="I18" s="3"/>
      <c r="J18" s="3"/>
      <c r="K18" s="3"/>
      <c r="L18" s="3"/>
      <c r="M18" s="3"/>
      <c r="N18" s="3"/>
    </row>
    <row r="19" spans="1:14" ht="18.75" customHeight="1" x14ac:dyDescent="0.25">
      <c r="A19" s="27" t="s">
        <v>32</v>
      </c>
      <c r="B19" s="27"/>
      <c r="C19" s="27"/>
      <c r="D19" s="27"/>
      <c r="E19" s="27"/>
      <c r="F19" s="28"/>
      <c r="G19" s="3"/>
      <c r="H19" s="3"/>
      <c r="I19" s="3"/>
      <c r="J19" s="3"/>
      <c r="K19" s="3"/>
      <c r="L19" s="3"/>
      <c r="M19" s="3"/>
      <c r="N19" s="3"/>
    </row>
    <row r="20" spans="1:14" ht="28.5" customHeight="1" x14ac:dyDescent="0.25">
      <c r="A20" s="27" t="s">
        <v>33</v>
      </c>
      <c r="B20" s="27"/>
      <c r="C20" s="27"/>
      <c r="D20" s="27"/>
      <c r="E20" s="27"/>
      <c r="F20" s="28" t="s">
        <v>40</v>
      </c>
      <c r="G20" s="3"/>
      <c r="H20" s="3"/>
      <c r="I20" s="3"/>
      <c r="J20" s="3"/>
      <c r="K20" s="3"/>
      <c r="L20" s="3"/>
      <c r="M20" s="3"/>
      <c r="N20" s="3"/>
    </row>
    <row r="21" spans="1:14" x14ac:dyDescent="0.25">
      <c r="A21" s="27" t="s">
        <v>34</v>
      </c>
      <c r="B21" s="27"/>
      <c r="C21" s="27"/>
      <c r="D21" s="27"/>
      <c r="E21" s="27"/>
      <c r="F21" s="28"/>
      <c r="G21" s="3"/>
      <c r="H21" s="3"/>
      <c r="I21" s="3"/>
      <c r="J21" s="3"/>
      <c r="K21" s="3"/>
      <c r="L21" s="3"/>
    </row>
    <row r="22" spans="1:14" ht="50.25" customHeight="1" x14ac:dyDescent="0.25">
      <c r="A22" s="27" t="s">
        <v>35</v>
      </c>
      <c r="B22" s="27"/>
      <c r="C22" s="27"/>
      <c r="D22" s="27"/>
      <c r="E22" s="27"/>
      <c r="F22" s="29" t="s">
        <v>41</v>
      </c>
      <c r="G22" s="3"/>
      <c r="H22" s="3"/>
      <c r="I22" s="3"/>
      <c r="J22" s="3"/>
      <c r="K22" s="3"/>
      <c r="L22" s="3"/>
    </row>
    <row r="23" spans="1:14" ht="15.75" customHeight="1" x14ac:dyDescent="0.25">
      <c r="A23" s="27" t="s">
        <v>36</v>
      </c>
      <c r="B23" s="27"/>
      <c r="C23" s="27"/>
      <c r="D23" s="27"/>
      <c r="E23" s="27"/>
      <c r="F23" s="29"/>
      <c r="G23" s="3"/>
      <c r="H23" s="3"/>
      <c r="I23" s="3"/>
      <c r="J23" s="3"/>
      <c r="K23" s="3"/>
      <c r="L23" s="3"/>
    </row>
    <row r="24" spans="1:14" x14ac:dyDescent="0.25">
      <c r="A24" s="5"/>
      <c r="B24" s="6"/>
      <c r="C24" s="6"/>
      <c r="D24" s="6"/>
      <c r="E24" s="10"/>
      <c r="F24" s="10"/>
      <c r="G24" s="3"/>
      <c r="H24" s="3"/>
      <c r="I24" s="3"/>
      <c r="J24" s="3"/>
      <c r="K24" s="3"/>
      <c r="L24" s="3"/>
    </row>
    <row r="25" spans="1:14" s="13" customFormat="1" ht="47.25" customHeight="1" x14ac:dyDescent="0.25">
      <c r="A25" s="11" t="s">
        <v>2</v>
      </c>
      <c r="B25" s="11"/>
      <c r="C25" s="11" t="s">
        <v>3</v>
      </c>
      <c r="D25" s="11" t="s">
        <v>4</v>
      </c>
      <c r="E25" s="12" t="s">
        <v>5</v>
      </c>
      <c r="F25" s="12" t="s">
        <v>6</v>
      </c>
    </row>
    <row r="26" spans="1:14" s="13" customFormat="1" ht="20.25" customHeight="1" x14ac:dyDescent="0.25">
      <c r="A26" s="19">
        <v>1</v>
      </c>
      <c r="B26" s="19" t="s">
        <v>83</v>
      </c>
      <c r="C26" s="19" t="s">
        <v>7</v>
      </c>
      <c r="D26" s="11" t="s">
        <v>8</v>
      </c>
      <c r="E26" s="14">
        <v>987217690.20000005</v>
      </c>
      <c r="F26" s="24">
        <f xml:space="preserve"> ((E26-E27)/E26)*100</f>
        <v>1.8829893330045668</v>
      </c>
    </row>
    <row r="27" spans="1:14" s="13" customFormat="1" ht="21" customHeight="1" x14ac:dyDescent="0.25">
      <c r="A27" s="20"/>
      <c r="B27" s="20"/>
      <c r="C27" s="21"/>
      <c r="D27" s="11" t="s">
        <v>9</v>
      </c>
      <c r="E27" s="14">
        <v>968628486.39999998</v>
      </c>
      <c r="F27" s="25"/>
    </row>
    <row r="28" spans="1:14" s="13" customFormat="1" ht="21" customHeight="1" x14ac:dyDescent="0.25">
      <c r="A28" s="20"/>
      <c r="B28" s="20"/>
      <c r="C28" s="19" t="s">
        <v>10</v>
      </c>
      <c r="D28" s="11" t="s">
        <v>11</v>
      </c>
      <c r="E28" s="14">
        <v>46</v>
      </c>
      <c r="F28" s="24">
        <f xml:space="preserve"> (E28/E29)*100</f>
        <v>26.744186046511626</v>
      </c>
    </row>
    <row r="29" spans="1:14" s="13" customFormat="1" ht="22.5" customHeight="1" x14ac:dyDescent="0.25">
      <c r="A29" s="20"/>
      <c r="B29" s="20"/>
      <c r="C29" s="21"/>
      <c r="D29" s="11" t="s">
        <v>12</v>
      </c>
      <c r="E29" s="14">
        <v>172</v>
      </c>
      <c r="F29" s="25"/>
    </row>
    <row r="30" spans="1:14" s="13" customFormat="1" ht="22.5" customHeight="1" x14ac:dyDescent="0.25">
      <c r="A30" s="20"/>
      <c r="B30" s="20"/>
      <c r="C30" s="19" t="s">
        <v>13</v>
      </c>
      <c r="D30" s="11" t="s">
        <v>14</v>
      </c>
      <c r="E30" s="15">
        <v>87</v>
      </c>
      <c r="F30" s="24">
        <f>E30/E31</f>
        <v>2.0232558139534884</v>
      </c>
    </row>
    <row r="31" spans="1:14" s="13" customFormat="1" ht="21" customHeight="1" x14ac:dyDescent="0.25">
      <c r="A31" s="20"/>
      <c r="B31" s="20"/>
      <c r="C31" s="21"/>
      <c r="D31" s="11" t="s">
        <v>12</v>
      </c>
      <c r="E31" s="14">
        <v>43</v>
      </c>
      <c r="F31" s="25"/>
    </row>
    <row r="32" spans="1:14" s="13" customFormat="1" ht="22.5" customHeight="1" x14ac:dyDescent="0.25">
      <c r="A32" s="20"/>
      <c r="B32" s="20"/>
      <c r="C32" s="19" t="s">
        <v>15</v>
      </c>
      <c r="D32" s="11" t="s">
        <v>11</v>
      </c>
      <c r="E32" s="14">
        <v>1</v>
      </c>
      <c r="F32" s="24">
        <f xml:space="preserve"> (E32/E33)*100</f>
        <v>2.1739130434782608</v>
      </c>
    </row>
    <row r="33" spans="1:6" s="13" customFormat="1" ht="21" customHeight="1" x14ac:dyDescent="0.25">
      <c r="A33" s="20"/>
      <c r="B33" s="20"/>
      <c r="C33" s="21"/>
      <c r="D33" s="11" t="s">
        <v>12</v>
      </c>
      <c r="E33" s="14">
        <v>46</v>
      </c>
      <c r="F33" s="25"/>
    </row>
    <row r="34" spans="1:6" s="13" customFormat="1" ht="23.25" customHeight="1" x14ac:dyDescent="0.25">
      <c r="A34" s="20"/>
      <c r="B34" s="20"/>
      <c r="C34" s="23" t="s">
        <v>16</v>
      </c>
      <c r="D34" s="11" t="s">
        <v>17</v>
      </c>
      <c r="E34" s="15">
        <v>503908308.75</v>
      </c>
      <c r="F34" s="22">
        <f xml:space="preserve"> (E34/E35)*100</f>
        <v>55.189999999645465</v>
      </c>
    </row>
    <row r="35" spans="1:6" s="13" customFormat="1" ht="23.25" customHeight="1" x14ac:dyDescent="0.25">
      <c r="A35" s="21"/>
      <c r="B35" s="21"/>
      <c r="C35" s="23"/>
      <c r="D35" s="11" t="s">
        <v>18</v>
      </c>
      <c r="E35" s="14">
        <v>913042777.23000002</v>
      </c>
      <c r="F35" s="22"/>
    </row>
    <row r="36" spans="1:6" s="13" customFormat="1" ht="21" customHeight="1" x14ac:dyDescent="0.25">
      <c r="A36" s="19">
        <v>2</v>
      </c>
      <c r="B36" s="19" t="s">
        <v>19</v>
      </c>
      <c r="C36" s="19" t="s">
        <v>7</v>
      </c>
      <c r="D36" s="11" t="s">
        <v>8</v>
      </c>
      <c r="E36" s="14">
        <v>5980172.5099999998</v>
      </c>
      <c r="F36" s="24">
        <f xml:space="preserve"> ((E36-E37)/E36)*100</f>
        <v>1.9004468484806303</v>
      </c>
    </row>
    <row r="37" spans="1:6" s="13" customFormat="1" ht="18.75" customHeight="1" x14ac:dyDescent="0.25">
      <c r="A37" s="20"/>
      <c r="B37" s="20"/>
      <c r="C37" s="21"/>
      <c r="D37" s="11" t="s">
        <v>9</v>
      </c>
      <c r="E37" s="14">
        <v>5866522.5099999998</v>
      </c>
      <c r="F37" s="25"/>
    </row>
    <row r="38" spans="1:6" s="13" customFormat="1" ht="21" customHeight="1" x14ac:dyDescent="0.25">
      <c r="A38" s="20"/>
      <c r="B38" s="20"/>
      <c r="C38" s="19" t="s">
        <v>10</v>
      </c>
      <c r="D38" s="11" t="s">
        <v>11</v>
      </c>
      <c r="E38" s="14">
        <v>12</v>
      </c>
      <c r="F38" s="24">
        <f xml:space="preserve"> (E38/E39)*100</f>
        <v>21.428571428571427</v>
      </c>
    </row>
    <row r="39" spans="1:6" s="13" customFormat="1" ht="20.25" customHeight="1" x14ac:dyDescent="0.25">
      <c r="A39" s="20"/>
      <c r="B39" s="20"/>
      <c r="C39" s="21"/>
      <c r="D39" s="11" t="s">
        <v>12</v>
      </c>
      <c r="E39" s="14">
        <v>56</v>
      </c>
      <c r="F39" s="25"/>
    </row>
    <row r="40" spans="1:6" s="13" customFormat="1" ht="23.25" customHeight="1" x14ac:dyDescent="0.25">
      <c r="A40" s="20"/>
      <c r="B40" s="20"/>
      <c r="C40" s="19" t="s">
        <v>13</v>
      </c>
      <c r="D40" s="11" t="s">
        <v>14</v>
      </c>
      <c r="E40" s="15">
        <v>23</v>
      </c>
      <c r="F40" s="24">
        <f>E40/E41</f>
        <v>1.9166666666666667</v>
      </c>
    </row>
    <row r="41" spans="1:6" s="13" customFormat="1" ht="24" customHeight="1" x14ac:dyDescent="0.25">
      <c r="A41" s="20"/>
      <c r="B41" s="20"/>
      <c r="C41" s="21"/>
      <c r="D41" s="11" t="s">
        <v>12</v>
      </c>
      <c r="E41" s="14">
        <v>12</v>
      </c>
      <c r="F41" s="25"/>
    </row>
    <row r="42" spans="1:6" s="13" customFormat="1" ht="20.25" customHeight="1" x14ac:dyDescent="0.25">
      <c r="A42" s="20"/>
      <c r="B42" s="20"/>
      <c r="C42" s="19" t="s">
        <v>15</v>
      </c>
      <c r="D42" s="11" t="s">
        <v>11</v>
      </c>
      <c r="E42" s="14">
        <v>0</v>
      </c>
      <c r="F42" s="24">
        <f xml:space="preserve"> (E42/E43)*100</f>
        <v>0</v>
      </c>
    </row>
    <row r="43" spans="1:6" s="13" customFormat="1" ht="21.75" customHeight="1" x14ac:dyDescent="0.25">
      <c r="A43" s="20"/>
      <c r="B43" s="20"/>
      <c r="C43" s="21"/>
      <c r="D43" s="11" t="s">
        <v>12</v>
      </c>
      <c r="E43" s="14">
        <v>56</v>
      </c>
      <c r="F43" s="25"/>
    </row>
    <row r="44" spans="1:6" s="13" customFormat="1" ht="24.75" customHeight="1" x14ac:dyDescent="0.25">
      <c r="A44" s="20"/>
      <c r="B44" s="20"/>
      <c r="C44" s="23" t="s">
        <v>16</v>
      </c>
      <c r="D44" s="11" t="s">
        <v>17</v>
      </c>
      <c r="E44" s="15">
        <v>4557198.1100000003</v>
      </c>
      <c r="F44" s="22">
        <f xml:space="preserve"> (E44/E45)*100</f>
        <v>25.846548898416021</v>
      </c>
    </row>
    <row r="45" spans="1:6" s="13" customFormat="1" ht="21" customHeight="1" x14ac:dyDescent="0.25">
      <c r="A45" s="21"/>
      <c r="B45" s="21"/>
      <c r="C45" s="23"/>
      <c r="D45" s="11" t="s">
        <v>18</v>
      </c>
      <c r="E45" s="14">
        <v>17631747</v>
      </c>
      <c r="F45" s="22"/>
    </row>
    <row r="46" spans="1:6" s="13" customFormat="1" x14ac:dyDescent="0.25">
      <c r="A46" s="19">
        <v>3</v>
      </c>
      <c r="B46" s="19" t="s">
        <v>43</v>
      </c>
      <c r="C46" s="23" t="s">
        <v>7</v>
      </c>
      <c r="D46" s="11" t="s">
        <v>8</v>
      </c>
      <c r="E46" s="14">
        <v>20601363.93</v>
      </c>
      <c r="F46" s="22">
        <f xml:space="preserve"> ((E46-E47)/E46)*100</f>
        <v>14.781321811249605</v>
      </c>
    </row>
    <row r="47" spans="1:6" s="13" customFormat="1" x14ac:dyDescent="0.25">
      <c r="A47" s="20"/>
      <c r="B47" s="20"/>
      <c r="C47" s="23"/>
      <c r="D47" s="11" t="s">
        <v>9</v>
      </c>
      <c r="E47" s="14">
        <v>17556210.030000001</v>
      </c>
      <c r="F47" s="22"/>
    </row>
    <row r="48" spans="1:6" s="13" customFormat="1" x14ac:dyDescent="0.25">
      <c r="A48" s="20"/>
      <c r="B48" s="20"/>
      <c r="C48" s="23" t="s">
        <v>10</v>
      </c>
      <c r="D48" s="11" t="s">
        <v>11</v>
      </c>
      <c r="E48" s="14">
        <v>16</v>
      </c>
      <c r="F48" s="22">
        <f xml:space="preserve"> (E48/E49)*100</f>
        <v>27.118644067796609</v>
      </c>
    </row>
    <row r="49" spans="1:6" s="13" customFormat="1" x14ac:dyDescent="0.25">
      <c r="A49" s="20"/>
      <c r="B49" s="20"/>
      <c r="C49" s="23"/>
      <c r="D49" s="11" t="s">
        <v>12</v>
      </c>
      <c r="E49" s="14">
        <v>59</v>
      </c>
      <c r="F49" s="22"/>
    </row>
    <row r="50" spans="1:6" s="13" customFormat="1" x14ac:dyDescent="0.25">
      <c r="A50" s="20"/>
      <c r="B50" s="20"/>
      <c r="C50" s="23" t="s">
        <v>13</v>
      </c>
      <c r="D50" s="11" t="s">
        <v>14</v>
      </c>
      <c r="E50" s="14">
        <v>77</v>
      </c>
      <c r="F50" s="22">
        <f>E50/E51</f>
        <v>2.2647058823529411</v>
      </c>
    </row>
    <row r="51" spans="1:6" s="13" customFormat="1" x14ac:dyDescent="0.25">
      <c r="A51" s="20"/>
      <c r="B51" s="20"/>
      <c r="C51" s="23"/>
      <c r="D51" s="11" t="s">
        <v>12</v>
      </c>
      <c r="E51" s="14">
        <v>34</v>
      </c>
      <c r="F51" s="22"/>
    </row>
    <row r="52" spans="1:6" s="13" customFormat="1" x14ac:dyDescent="0.25">
      <c r="A52" s="20"/>
      <c r="B52" s="20"/>
      <c r="C52" s="23" t="s">
        <v>15</v>
      </c>
      <c r="D52" s="11" t="s">
        <v>11</v>
      </c>
      <c r="E52" s="14">
        <v>0</v>
      </c>
      <c r="F52" s="22">
        <f xml:space="preserve"> (E52/E53)*100</f>
        <v>0</v>
      </c>
    </row>
    <row r="53" spans="1:6" s="13" customFormat="1" x14ac:dyDescent="0.25">
      <c r="A53" s="20"/>
      <c r="B53" s="20"/>
      <c r="C53" s="23"/>
      <c r="D53" s="11" t="s">
        <v>12</v>
      </c>
      <c r="E53" s="14">
        <v>59</v>
      </c>
      <c r="F53" s="22"/>
    </row>
    <row r="54" spans="1:6" s="13" customFormat="1" x14ac:dyDescent="0.25">
      <c r="A54" s="20"/>
      <c r="B54" s="20"/>
      <c r="C54" s="23" t="s">
        <v>16</v>
      </c>
      <c r="D54" s="11" t="s">
        <v>17</v>
      </c>
      <c r="E54" s="14">
        <v>9746837.4399999995</v>
      </c>
      <c r="F54" s="22">
        <f xml:space="preserve"> (E54/E55)*100</f>
        <v>37.60586085560837</v>
      </c>
    </row>
    <row r="55" spans="1:6" s="13" customFormat="1" x14ac:dyDescent="0.25">
      <c r="A55" s="21"/>
      <c r="B55" s="21"/>
      <c r="C55" s="23"/>
      <c r="D55" s="11" t="s">
        <v>18</v>
      </c>
      <c r="E55" s="14">
        <v>25918400</v>
      </c>
      <c r="F55" s="22"/>
    </row>
    <row r="56" spans="1:6" s="13" customFormat="1" x14ac:dyDescent="0.25">
      <c r="A56" s="19">
        <v>4</v>
      </c>
      <c r="B56" s="19" t="s">
        <v>44</v>
      </c>
      <c r="C56" s="23" t="s">
        <v>7</v>
      </c>
      <c r="D56" s="11" t="s">
        <v>8</v>
      </c>
      <c r="E56" s="16">
        <v>2643449.0099999998</v>
      </c>
      <c r="F56" s="22">
        <f xml:space="preserve"> ((E56-E57)/E56)*100</f>
        <v>13.036130778251698</v>
      </c>
    </row>
    <row r="57" spans="1:6" s="13" customFormat="1" x14ac:dyDescent="0.25">
      <c r="A57" s="20"/>
      <c r="B57" s="20"/>
      <c r="C57" s="23"/>
      <c r="D57" s="11" t="s">
        <v>9</v>
      </c>
      <c r="E57" s="16">
        <v>2298845.54</v>
      </c>
      <c r="F57" s="22"/>
    </row>
    <row r="58" spans="1:6" s="13" customFormat="1" x14ac:dyDescent="0.25">
      <c r="A58" s="20"/>
      <c r="B58" s="20"/>
      <c r="C58" s="23" t="s">
        <v>10</v>
      </c>
      <c r="D58" s="11" t="s">
        <v>11</v>
      </c>
      <c r="E58" s="14">
        <v>12</v>
      </c>
      <c r="F58" s="22">
        <f xml:space="preserve"> (E58/E59)*100</f>
        <v>10.526315789473683</v>
      </c>
    </row>
    <row r="59" spans="1:6" s="13" customFormat="1" x14ac:dyDescent="0.25">
      <c r="A59" s="20"/>
      <c r="B59" s="20"/>
      <c r="C59" s="23"/>
      <c r="D59" s="11" t="s">
        <v>12</v>
      </c>
      <c r="E59" s="14">
        <v>114</v>
      </c>
      <c r="F59" s="22"/>
    </row>
    <row r="60" spans="1:6" s="13" customFormat="1" x14ac:dyDescent="0.25">
      <c r="A60" s="20"/>
      <c r="B60" s="20"/>
      <c r="C60" s="23" t="s">
        <v>13</v>
      </c>
      <c r="D60" s="11" t="s">
        <v>14</v>
      </c>
      <c r="E60" s="14">
        <v>46</v>
      </c>
      <c r="F60" s="22">
        <f>E60/E61</f>
        <v>3.8333333333333335</v>
      </c>
    </row>
    <row r="61" spans="1:6" s="13" customFormat="1" x14ac:dyDescent="0.25">
      <c r="A61" s="20"/>
      <c r="B61" s="20"/>
      <c r="C61" s="23"/>
      <c r="D61" s="11" t="s">
        <v>12</v>
      </c>
      <c r="E61" s="14">
        <v>12</v>
      </c>
      <c r="F61" s="22"/>
    </row>
    <row r="62" spans="1:6" s="13" customFormat="1" x14ac:dyDescent="0.25">
      <c r="A62" s="20"/>
      <c r="B62" s="20"/>
      <c r="C62" s="23" t="s">
        <v>15</v>
      </c>
      <c r="D62" s="11" t="s">
        <v>11</v>
      </c>
      <c r="E62" s="14">
        <v>0</v>
      </c>
      <c r="F62" s="22">
        <f xml:space="preserve"> (E62/E63)*100</f>
        <v>0</v>
      </c>
    </row>
    <row r="63" spans="1:6" s="13" customFormat="1" x14ac:dyDescent="0.25">
      <c r="A63" s="20"/>
      <c r="B63" s="20"/>
      <c r="C63" s="23"/>
      <c r="D63" s="11" t="s">
        <v>12</v>
      </c>
      <c r="E63" s="14">
        <v>11</v>
      </c>
      <c r="F63" s="22"/>
    </row>
    <row r="64" spans="1:6" s="13" customFormat="1" x14ac:dyDescent="0.25">
      <c r="A64" s="20"/>
      <c r="B64" s="20"/>
      <c r="C64" s="23" t="s">
        <v>16</v>
      </c>
      <c r="D64" s="11" t="s">
        <v>17</v>
      </c>
      <c r="E64" s="14">
        <v>1020668.11</v>
      </c>
      <c r="F64" s="22">
        <f xml:space="preserve"> (E64/E65)*100</f>
        <v>14.979566708681356</v>
      </c>
    </row>
    <row r="65" spans="1:6" s="13" customFormat="1" x14ac:dyDescent="0.25">
      <c r="A65" s="21"/>
      <c r="B65" s="21"/>
      <c r="C65" s="23"/>
      <c r="D65" s="11" t="s">
        <v>18</v>
      </c>
      <c r="E65" s="14">
        <v>6813735.8700000001</v>
      </c>
      <c r="F65" s="22"/>
    </row>
    <row r="66" spans="1:6" s="13" customFormat="1" x14ac:dyDescent="0.25">
      <c r="A66" s="19">
        <v>5</v>
      </c>
      <c r="B66" s="19" t="s">
        <v>46</v>
      </c>
      <c r="C66" s="23" t="s">
        <v>7</v>
      </c>
      <c r="D66" s="11" t="s">
        <v>8</v>
      </c>
      <c r="E66" s="14">
        <v>13034041.83</v>
      </c>
      <c r="F66" s="22">
        <f xml:space="preserve"> ((E66-E67)/E66)*100</f>
        <v>6.5351732111174368</v>
      </c>
    </row>
    <row r="67" spans="1:6" s="13" customFormat="1" x14ac:dyDescent="0.25">
      <c r="A67" s="20"/>
      <c r="B67" s="20"/>
      <c r="C67" s="23"/>
      <c r="D67" s="11" t="s">
        <v>9</v>
      </c>
      <c r="E67" s="14">
        <v>12182244.619999999</v>
      </c>
      <c r="F67" s="22"/>
    </row>
    <row r="68" spans="1:6" s="13" customFormat="1" x14ac:dyDescent="0.25">
      <c r="A68" s="20"/>
      <c r="B68" s="20"/>
      <c r="C68" s="23" t="s">
        <v>10</v>
      </c>
      <c r="D68" s="11" t="s">
        <v>11</v>
      </c>
      <c r="E68" s="14">
        <v>59</v>
      </c>
      <c r="F68" s="22">
        <f xml:space="preserve"> (E68/E69)*100</f>
        <v>55.140186915887845</v>
      </c>
    </row>
    <row r="69" spans="1:6" s="13" customFormat="1" x14ac:dyDescent="0.25">
      <c r="A69" s="20"/>
      <c r="B69" s="20"/>
      <c r="C69" s="23"/>
      <c r="D69" s="11" t="s">
        <v>12</v>
      </c>
      <c r="E69" s="14">
        <v>107</v>
      </c>
      <c r="F69" s="22"/>
    </row>
    <row r="70" spans="1:6" s="13" customFormat="1" x14ac:dyDescent="0.25">
      <c r="A70" s="20"/>
      <c r="B70" s="20"/>
      <c r="C70" s="23" t="s">
        <v>13</v>
      </c>
      <c r="D70" s="11" t="s">
        <v>14</v>
      </c>
      <c r="E70" s="14">
        <v>138</v>
      </c>
      <c r="F70" s="22">
        <f>E70/E71</f>
        <v>2.15625</v>
      </c>
    </row>
    <row r="71" spans="1:6" s="13" customFormat="1" x14ac:dyDescent="0.25">
      <c r="A71" s="20"/>
      <c r="B71" s="20"/>
      <c r="C71" s="23"/>
      <c r="D71" s="11" t="s">
        <v>12</v>
      </c>
      <c r="E71" s="14">
        <v>64</v>
      </c>
      <c r="F71" s="22"/>
    </row>
    <row r="72" spans="1:6" s="13" customFormat="1" x14ac:dyDescent="0.25">
      <c r="A72" s="20"/>
      <c r="B72" s="20"/>
      <c r="C72" s="23" t="s">
        <v>15</v>
      </c>
      <c r="D72" s="11" t="s">
        <v>11</v>
      </c>
      <c r="E72" s="14">
        <v>0</v>
      </c>
      <c r="F72" s="22">
        <f xml:space="preserve"> (E72/E73)*100</f>
        <v>0</v>
      </c>
    </row>
    <row r="73" spans="1:6" s="13" customFormat="1" x14ac:dyDescent="0.25">
      <c r="A73" s="20"/>
      <c r="B73" s="20"/>
      <c r="C73" s="23"/>
      <c r="D73" s="11" t="s">
        <v>12</v>
      </c>
      <c r="E73" s="14">
        <v>107</v>
      </c>
      <c r="F73" s="22"/>
    </row>
    <row r="74" spans="1:6" s="13" customFormat="1" x14ac:dyDescent="0.25">
      <c r="A74" s="20"/>
      <c r="B74" s="20"/>
      <c r="C74" s="23" t="s">
        <v>16</v>
      </c>
      <c r="D74" s="11" t="s">
        <v>17</v>
      </c>
      <c r="E74" s="14">
        <v>6072955.1500000004</v>
      </c>
      <c r="F74" s="22">
        <f xml:space="preserve"> (E74/E75)*100</f>
        <v>36.713237941343515</v>
      </c>
    </row>
    <row r="75" spans="1:6" s="13" customFormat="1" x14ac:dyDescent="0.25">
      <c r="A75" s="21"/>
      <c r="B75" s="21"/>
      <c r="C75" s="23"/>
      <c r="D75" s="11" t="s">
        <v>18</v>
      </c>
      <c r="E75" s="14">
        <v>16541595.050000001</v>
      </c>
      <c r="F75" s="22"/>
    </row>
    <row r="76" spans="1:6" s="13" customFormat="1" x14ac:dyDescent="0.25">
      <c r="A76" s="19">
        <v>6</v>
      </c>
      <c r="B76" s="19" t="s">
        <v>80</v>
      </c>
      <c r="C76" s="23" t="s">
        <v>7</v>
      </c>
      <c r="D76" s="11" t="s">
        <v>8</v>
      </c>
      <c r="E76" s="14">
        <v>9155482.5800000001</v>
      </c>
      <c r="F76" s="22">
        <f xml:space="preserve"> ((E76-E77)/E76)*100</f>
        <v>7.4462923613579743</v>
      </c>
    </row>
    <row r="77" spans="1:6" s="13" customFormat="1" x14ac:dyDescent="0.25">
      <c r="A77" s="20"/>
      <c r="B77" s="20"/>
      <c r="C77" s="23"/>
      <c r="D77" s="11" t="s">
        <v>9</v>
      </c>
      <c r="E77" s="14">
        <v>8473738.5800000001</v>
      </c>
      <c r="F77" s="22"/>
    </row>
    <row r="78" spans="1:6" s="13" customFormat="1" x14ac:dyDescent="0.25">
      <c r="A78" s="20"/>
      <c r="B78" s="20"/>
      <c r="C78" s="23" t="s">
        <v>10</v>
      </c>
      <c r="D78" s="11" t="s">
        <v>11</v>
      </c>
      <c r="E78" s="14">
        <v>37</v>
      </c>
      <c r="F78" s="22">
        <f xml:space="preserve"> (E78/E79)*100</f>
        <v>6.4572425828970328</v>
      </c>
    </row>
    <row r="79" spans="1:6" s="13" customFormat="1" x14ac:dyDescent="0.25">
      <c r="A79" s="20"/>
      <c r="B79" s="20"/>
      <c r="C79" s="23"/>
      <c r="D79" s="11" t="s">
        <v>12</v>
      </c>
      <c r="E79" s="14">
        <v>573</v>
      </c>
      <c r="F79" s="22"/>
    </row>
    <row r="80" spans="1:6" s="13" customFormat="1" x14ac:dyDescent="0.25">
      <c r="A80" s="20"/>
      <c r="B80" s="20"/>
      <c r="C80" s="23" t="s">
        <v>13</v>
      </c>
      <c r="D80" s="11" t="s">
        <v>14</v>
      </c>
      <c r="E80" s="14">
        <v>83</v>
      </c>
      <c r="F80" s="22">
        <f>E80/E81</f>
        <v>2.2432432432432434</v>
      </c>
    </row>
    <row r="81" spans="1:6" s="13" customFormat="1" x14ac:dyDescent="0.25">
      <c r="A81" s="20"/>
      <c r="B81" s="20"/>
      <c r="C81" s="23"/>
      <c r="D81" s="11" t="s">
        <v>12</v>
      </c>
      <c r="E81" s="14">
        <v>37</v>
      </c>
      <c r="F81" s="22"/>
    </row>
    <row r="82" spans="1:6" s="13" customFormat="1" x14ac:dyDescent="0.25">
      <c r="A82" s="20"/>
      <c r="B82" s="20"/>
      <c r="C82" s="23" t="s">
        <v>15</v>
      </c>
      <c r="D82" s="11" t="s">
        <v>11</v>
      </c>
      <c r="E82" s="14">
        <v>0</v>
      </c>
      <c r="F82" s="22">
        <f xml:space="preserve"> (E82/E83)*100</f>
        <v>0</v>
      </c>
    </row>
    <row r="83" spans="1:6" s="13" customFormat="1" x14ac:dyDescent="0.25">
      <c r="A83" s="20"/>
      <c r="B83" s="20"/>
      <c r="C83" s="23"/>
      <c r="D83" s="11" t="s">
        <v>12</v>
      </c>
      <c r="E83" s="14">
        <v>573</v>
      </c>
      <c r="F83" s="22"/>
    </row>
    <row r="84" spans="1:6" s="13" customFormat="1" x14ac:dyDescent="0.25">
      <c r="A84" s="20"/>
      <c r="B84" s="20"/>
      <c r="C84" s="23" t="s">
        <v>16</v>
      </c>
      <c r="D84" s="11" t="s">
        <v>17</v>
      </c>
      <c r="E84" s="14">
        <v>1747221.88</v>
      </c>
      <c r="F84" s="22">
        <f xml:space="preserve"> (E84/E85)*100</f>
        <v>20.619256347178933</v>
      </c>
    </row>
    <row r="85" spans="1:6" s="13" customFormat="1" x14ac:dyDescent="0.25">
      <c r="A85" s="21"/>
      <c r="B85" s="21"/>
      <c r="C85" s="23"/>
      <c r="D85" s="11" t="s">
        <v>18</v>
      </c>
      <c r="E85" s="14">
        <v>8473738.5800000001</v>
      </c>
      <c r="F85" s="22"/>
    </row>
    <row r="86" spans="1:6" s="13" customFormat="1" x14ac:dyDescent="0.25">
      <c r="A86" s="19">
        <v>7</v>
      </c>
      <c r="B86" s="19" t="s">
        <v>50</v>
      </c>
      <c r="C86" s="23" t="s">
        <v>7</v>
      </c>
      <c r="D86" s="11" t="s">
        <v>8</v>
      </c>
      <c r="E86" s="14">
        <v>5221009.79</v>
      </c>
      <c r="F86" s="22">
        <f xml:space="preserve"> ((E86-E87)/E86)*100</f>
        <v>6.6144080147376938</v>
      </c>
    </row>
    <row r="87" spans="1:6" s="13" customFormat="1" x14ac:dyDescent="0.25">
      <c r="A87" s="20"/>
      <c r="B87" s="20"/>
      <c r="C87" s="23"/>
      <c r="D87" s="11" t="s">
        <v>9</v>
      </c>
      <c r="E87" s="14">
        <v>4875670.9000000004</v>
      </c>
      <c r="F87" s="22"/>
    </row>
    <row r="88" spans="1:6" s="13" customFormat="1" x14ac:dyDescent="0.25">
      <c r="A88" s="20"/>
      <c r="B88" s="20"/>
      <c r="C88" s="23" t="s">
        <v>10</v>
      </c>
      <c r="D88" s="11" t="s">
        <v>11</v>
      </c>
      <c r="E88" s="14">
        <v>3</v>
      </c>
      <c r="F88" s="22">
        <f xml:space="preserve"> (E88/E89)*100</f>
        <v>27.27272727272727</v>
      </c>
    </row>
    <row r="89" spans="1:6" s="13" customFormat="1" x14ac:dyDescent="0.25">
      <c r="A89" s="20"/>
      <c r="B89" s="20"/>
      <c r="C89" s="23"/>
      <c r="D89" s="11" t="s">
        <v>12</v>
      </c>
      <c r="E89" s="14">
        <v>11</v>
      </c>
      <c r="F89" s="22"/>
    </row>
    <row r="90" spans="1:6" s="13" customFormat="1" x14ac:dyDescent="0.25">
      <c r="A90" s="20"/>
      <c r="B90" s="20"/>
      <c r="C90" s="23" t="s">
        <v>13</v>
      </c>
      <c r="D90" s="11" t="s">
        <v>14</v>
      </c>
      <c r="E90" s="14">
        <v>19</v>
      </c>
      <c r="F90" s="22">
        <f>E90/E91</f>
        <v>1.7272727272727273</v>
      </c>
    </row>
    <row r="91" spans="1:6" s="13" customFormat="1" x14ac:dyDescent="0.25">
      <c r="A91" s="20"/>
      <c r="B91" s="20"/>
      <c r="C91" s="23"/>
      <c r="D91" s="11" t="s">
        <v>12</v>
      </c>
      <c r="E91" s="14">
        <v>11</v>
      </c>
      <c r="F91" s="22"/>
    </row>
    <row r="92" spans="1:6" s="13" customFormat="1" x14ac:dyDescent="0.25">
      <c r="A92" s="20"/>
      <c r="B92" s="20"/>
      <c r="C92" s="23" t="s">
        <v>15</v>
      </c>
      <c r="D92" s="11" t="s">
        <v>11</v>
      </c>
      <c r="E92" s="14">
        <v>0</v>
      </c>
      <c r="F92" s="22">
        <f xml:space="preserve"> (E92/E93)*100</f>
        <v>0</v>
      </c>
    </row>
    <row r="93" spans="1:6" s="13" customFormat="1" x14ac:dyDescent="0.25">
      <c r="A93" s="20"/>
      <c r="B93" s="20"/>
      <c r="C93" s="23"/>
      <c r="D93" s="11" t="s">
        <v>12</v>
      </c>
      <c r="E93" s="14">
        <v>11</v>
      </c>
      <c r="F93" s="22"/>
    </row>
    <row r="94" spans="1:6" s="13" customFormat="1" x14ac:dyDescent="0.25">
      <c r="A94" s="20"/>
      <c r="B94" s="20"/>
      <c r="C94" s="23" t="s">
        <v>16</v>
      </c>
      <c r="D94" s="11" t="s">
        <v>17</v>
      </c>
      <c r="E94" s="14">
        <v>205723.2</v>
      </c>
      <c r="F94" s="22">
        <f xml:space="preserve"> (E94/E95)*100</f>
        <v>1.8967131648580622</v>
      </c>
    </row>
    <row r="95" spans="1:6" s="13" customFormat="1" x14ac:dyDescent="0.25">
      <c r="A95" s="21"/>
      <c r="B95" s="21"/>
      <c r="C95" s="23"/>
      <c r="D95" s="11" t="s">
        <v>18</v>
      </c>
      <c r="E95" s="14">
        <v>10846300</v>
      </c>
      <c r="F95" s="22"/>
    </row>
    <row r="96" spans="1:6" s="13" customFormat="1" x14ac:dyDescent="0.25">
      <c r="A96" s="19">
        <v>8</v>
      </c>
      <c r="B96" s="19" t="s">
        <v>51</v>
      </c>
      <c r="C96" s="23" t="s">
        <v>7</v>
      </c>
      <c r="D96" s="11" t="s">
        <v>8</v>
      </c>
      <c r="E96" s="14">
        <v>14504.520920000001</v>
      </c>
      <c r="F96" s="22">
        <f xml:space="preserve"> ((E96-E97)/E96)*100</f>
        <v>14.775662855881489</v>
      </c>
    </row>
    <row r="97" spans="1:6" s="13" customFormat="1" x14ac:dyDescent="0.25">
      <c r="A97" s="20"/>
      <c r="B97" s="20"/>
      <c r="C97" s="23"/>
      <c r="D97" s="11" t="s">
        <v>9</v>
      </c>
      <c r="E97" s="14">
        <v>12361.381810000001</v>
      </c>
      <c r="F97" s="22"/>
    </row>
    <row r="98" spans="1:6" s="13" customFormat="1" x14ac:dyDescent="0.25">
      <c r="A98" s="20"/>
      <c r="B98" s="20"/>
      <c r="C98" s="23" t="s">
        <v>10</v>
      </c>
      <c r="D98" s="11" t="s">
        <v>11</v>
      </c>
      <c r="E98" s="14">
        <v>43</v>
      </c>
      <c r="F98" s="22">
        <f xml:space="preserve"> (E98/E99)*100</f>
        <v>50.588235294117645</v>
      </c>
    </row>
    <row r="99" spans="1:6" s="13" customFormat="1" x14ac:dyDescent="0.25">
      <c r="A99" s="20"/>
      <c r="B99" s="20"/>
      <c r="C99" s="23"/>
      <c r="D99" s="11" t="s">
        <v>12</v>
      </c>
      <c r="E99" s="14">
        <v>85</v>
      </c>
      <c r="F99" s="22"/>
    </row>
    <row r="100" spans="1:6" s="13" customFormat="1" x14ac:dyDescent="0.25">
      <c r="A100" s="20"/>
      <c r="B100" s="20"/>
      <c r="C100" s="23" t="s">
        <v>13</v>
      </c>
      <c r="D100" s="11" t="s">
        <v>14</v>
      </c>
      <c r="E100" s="14">
        <v>136</v>
      </c>
      <c r="F100" s="22">
        <f>E100/E101</f>
        <v>1.2477064220183487</v>
      </c>
    </row>
    <row r="101" spans="1:6" s="13" customFormat="1" x14ac:dyDescent="0.25">
      <c r="A101" s="20"/>
      <c r="B101" s="20"/>
      <c r="C101" s="23"/>
      <c r="D101" s="11" t="s">
        <v>12</v>
      </c>
      <c r="E101" s="14">
        <v>109</v>
      </c>
      <c r="F101" s="22"/>
    </row>
    <row r="102" spans="1:6" s="13" customFormat="1" x14ac:dyDescent="0.25">
      <c r="A102" s="20"/>
      <c r="B102" s="20"/>
      <c r="C102" s="23" t="s">
        <v>15</v>
      </c>
      <c r="D102" s="11" t="s">
        <v>11</v>
      </c>
      <c r="E102" s="14">
        <v>3</v>
      </c>
      <c r="F102" s="22">
        <f xml:space="preserve"> (E102/E103)*100</f>
        <v>6.9767441860465116</v>
      </c>
    </row>
    <row r="103" spans="1:6" s="13" customFormat="1" x14ac:dyDescent="0.25">
      <c r="A103" s="20"/>
      <c r="B103" s="20"/>
      <c r="C103" s="23"/>
      <c r="D103" s="11" t="s">
        <v>12</v>
      </c>
      <c r="E103" s="14">
        <v>43</v>
      </c>
      <c r="F103" s="22"/>
    </row>
    <row r="104" spans="1:6" s="13" customFormat="1" x14ac:dyDescent="0.25">
      <c r="A104" s="20"/>
      <c r="B104" s="20"/>
      <c r="C104" s="23" t="s">
        <v>16</v>
      </c>
      <c r="D104" s="11" t="s">
        <v>17</v>
      </c>
      <c r="E104" s="14">
        <v>8177.2746200000001</v>
      </c>
      <c r="F104" s="22">
        <f xml:space="preserve"> (E104/E105)*100</f>
        <v>51.9581463527689</v>
      </c>
    </row>
    <row r="105" spans="1:6" s="13" customFormat="1" x14ac:dyDescent="0.25">
      <c r="A105" s="21"/>
      <c r="B105" s="21"/>
      <c r="C105" s="23"/>
      <c r="D105" s="11" t="s">
        <v>18</v>
      </c>
      <c r="E105" s="14">
        <v>15738.19544</v>
      </c>
      <c r="F105" s="22"/>
    </row>
    <row r="106" spans="1:6" s="13" customFormat="1" x14ac:dyDescent="0.25">
      <c r="A106" s="33">
        <v>9</v>
      </c>
      <c r="B106" s="33" t="s">
        <v>52</v>
      </c>
      <c r="C106" s="34" t="s">
        <v>7</v>
      </c>
      <c r="D106" s="35" t="s">
        <v>8</v>
      </c>
      <c r="E106" s="36">
        <v>11366814.51</v>
      </c>
      <c r="F106" s="32">
        <f xml:space="preserve"> ((E106-E107)/E106)*100</f>
        <v>9.3297412310812753</v>
      </c>
    </row>
    <row r="107" spans="1:6" s="13" customFormat="1" x14ac:dyDescent="0.25">
      <c r="A107" s="37"/>
      <c r="B107" s="37"/>
      <c r="C107" s="34"/>
      <c r="D107" s="35" t="s">
        <v>9</v>
      </c>
      <c r="E107" s="36">
        <v>10306320.130000001</v>
      </c>
      <c r="F107" s="32"/>
    </row>
    <row r="108" spans="1:6" s="13" customFormat="1" x14ac:dyDescent="0.25">
      <c r="A108" s="37"/>
      <c r="B108" s="37"/>
      <c r="C108" s="34" t="s">
        <v>10</v>
      </c>
      <c r="D108" s="35" t="s">
        <v>11</v>
      </c>
      <c r="E108" s="36">
        <v>63</v>
      </c>
      <c r="F108" s="32">
        <f xml:space="preserve"> (E108/E109)*100</f>
        <v>45.323741007194243</v>
      </c>
    </row>
    <row r="109" spans="1:6" s="13" customFormat="1" x14ac:dyDescent="0.25">
      <c r="A109" s="37"/>
      <c r="B109" s="37"/>
      <c r="C109" s="34"/>
      <c r="D109" s="35" t="s">
        <v>12</v>
      </c>
      <c r="E109" s="36">
        <v>139</v>
      </c>
      <c r="F109" s="32"/>
    </row>
    <row r="110" spans="1:6" s="13" customFormat="1" x14ac:dyDescent="0.25">
      <c r="A110" s="37"/>
      <c r="B110" s="37"/>
      <c r="C110" s="34" t="s">
        <v>13</v>
      </c>
      <c r="D110" s="35" t="s">
        <v>14</v>
      </c>
      <c r="E110" s="36">
        <v>146</v>
      </c>
      <c r="F110" s="32">
        <f>E110/E111</f>
        <v>2.3174603174603177</v>
      </c>
    </row>
    <row r="111" spans="1:6" s="13" customFormat="1" x14ac:dyDescent="0.25">
      <c r="A111" s="37"/>
      <c r="B111" s="37"/>
      <c r="C111" s="34"/>
      <c r="D111" s="35" t="s">
        <v>12</v>
      </c>
      <c r="E111" s="36">
        <v>63</v>
      </c>
      <c r="F111" s="32"/>
    </row>
    <row r="112" spans="1:6" s="13" customFormat="1" x14ac:dyDescent="0.25">
      <c r="A112" s="37"/>
      <c r="B112" s="37"/>
      <c r="C112" s="34" t="s">
        <v>15</v>
      </c>
      <c r="D112" s="35" t="s">
        <v>11</v>
      </c>
      <c r="E112" s="36">
        <v>0</v>
      </c>
      <c r="F112" s="32">
        <f xml:space="preserve"> (E112/E113)*100</f>
        <v>0</v>
      </c>
    </row>
    <row r="113" spans="1:6" s="13" customFormat="1" x14ac:dyDescent="0.25">
      <c r="A113" s="37"/>
      <c r="B113" s="37"/>
      <c r="C113" s="34"/>
      <c r="D113" s="35" t="s">
        <v>12</v>
      </c>
      <c r="E113" s="36">
        <v>139</v>
      </c>
      <c r="F113" s="32"/>
    </row>
    <row r="114" spans="1:6" s="13" customFormat="1" x14ac:dyDescent="0.25">
      <c r="A114" s="37"/>
      <c r="B114" s="37"/>
      <c r="C114" s="34" t="s">
        <v>16</v>
      </c>
      <c r="D114" s="35" t="s">
        <v>17</v>
      </c>
      <c r="E114" s="36">
        <v>6283746.6500000004</v>
      </c>
      <c r="F114" s="32">
        <f xml:space="preserve"> (E114/E115)*100</f>
        <v>91.407354271252103</v>
      </c>
    </row>
    <row r="115" spans="1:6" s="13" customFormat="1" x14ac:dyDescent="0.25">
      <c r="A115" s="38"/>
      <c r="B115" s="38"/>
      <c r="C115" s="34"/>
      <c r="D115" s="35" t="s">
        <v>18</v>
      </c>
      <c r="E115" s="36">
        <v>6874443.2000000002</v>
      </c>
      <c r="F115" s="32"/>
    </row>
    <row r="116" spans="1:6" s="13" customFormat="1" x14ac:dyDescent="0.25">
      <c r="A116" s="33">
        <v>10</v>
      </c>
      <c r="B116" s="39" t="s">
        <v>79</v>
      </c>
      <c r="C116" s="40" t="s">
        <v>7</v>
      </c>
      <c r="D116" s="41" t="s">
        <v>8</v>
      </c>
      <c r="E116" s="42">
        <v>5400919.7599999998</v>
      </c>
      <c r="F116" s="43">
        <f xml:space="preserve"> ((E116-E117)/E116)*100</f>
        <v>4.4985671107248599</v>
      </c>
    </row>
    <row r="117" spans="1:6" s="13" customFormat="1" x14ac:dyDescent="0.25">
      <c r="A117" s="37"/>
      <c r="B117" s="44"/>
      <c r="C117" s="40"/>
      <c r="D117" s="41" t="s">
        <v>9</v>
      </c>
      <c r="E117" s="42">
        <v>5157955.76</v>
      </c>
      <c r="F117" s="43"/>
    </row>
    <row r="118" spans="1:6" s="13" customFormat="1" x14ac:dyDescent="0.25">
      <c r="A118" s="37"/>
      <c r="B118" s="44"/>
      <c r="C118" s="40" t="s">
        <v>10</v>
      </c>
      <c r="D118" s="41" t="s">
        <v>11</v>
      </c>
      <c r="E118" s="42">
        <v>10</v>
      </c>
      <c r="F118" s="43">
        <f xml:space="preserve"> (E118/E119)*100</f>
        <v>58.82352941176471</v>
      </c>
    </row>
    <row r="119" spans="1:6" s="13" customFormat="1" x14ac:dyDescent="0.25">
      <c r="A119" s="37"/>
      <c r="B119" s="44"/>
      <c r="C119" s="40"/>
      <c r="D119" s="41" t="s">
        <v>12</v>
      </c>
      <c r="E119" s="42">
        <v>17</v>
      </c>
      <c r="F119" s="43"/>
    </row>
    <row r="120" spans="1:6" s="13" customFormat="1" x14ac:dyDescent="0.25">
      <c r="A120" s="37"/>
      <c r="B120" s="44"/>
      <c r="C120" s="40" t="s">
        <v>13</v>
      </c>
      <c r="D120" s="41" t="s">
        <v>14</v>
      </c>
      <c r="E120" s="42">
        <v>28</v>
      </c>
      <c r="F120" s="43">
        <f>E120/E121</f>
        <v>2.8</v>
      </c>
    </row>
    <row r="121" spans="1:6" s="13" customFormat="1" x14ac:dyDescent="0.25">
      <c r="A121" s="37"/>
      <c r="B121" s="44"/>
      <c r="C121" s="40"/>
      <c r="D121" s="41" t="s">
        <v>12</v>
      </c>
      <c r="E121" s="42">
        <v>10</v>
      </c>
      <c r="F121" s="43"/>
    </row>
    <row r="122" spans="1:6" s="13" customFormat="1" x14ac:dyDescent="0.25">
      <c r="A122" s="37"/>
      <c r="B122" s="44"/>
      <c r="C122" s="40" t="s">
        <v>15</v>
      </c>
      <c r="D122" s="41" t="s">
        <v>11</v>
      </c>
      <c r="E122" s="42">
        <v>0</v>
      </c>
      <c r="F122" s="43">
        <f xml:space="preserve"> (E122/E123)*100</f>
        <v>0</v>
      </c>
    </row>
    <row r="123" spans="1:6" s="13" customFormat="1" x14ac:dyDescent="0.25">
      <c r="A123" s="37"/>
      <c r="B123" s="44"/>
      <c r="C123" s="40"/>
      <c r="D123" s="41" t="s">
        <v>12</v>
      </c>
      <c r="E123" s="42">
        <v>17</v>
      </c>
      <c r="F123" s="43"/>
    </row>
    <row r="124" spans="1:6" s="13" customFormat="1" x14ac:dyDescent="0.25">
      <c r="A124" s="37"/>
      <c r="B124" s="44"/>
      <c r="C124" s="40" t="s">
        <v>16</v>
      </c>
      <c r="D124" s="41" t="s">
        <v>17</v>
      </c>
      <c r="E124" s="42">
        <v>616587.97</v>
      </c>
      <c r="F124" s="43">
        <f xml:space="preserve"> (E124/E125)*100</f>
        <v>11.954115131844404</v>
      </c>
    </row>
    <row r="125" spans="1:6" s="13" customFormat="1" x14ac:dyDescent="0.25">
      <c r="A125" s="38"/>
      <c r="B125" s="45"/>
      <c r="C125" s="40"/>
      <c r="D125" s="41" t="s">
        <v>18</v>
      </c>
      <c r="E125" s="42">
        <v>5157955.76</v>
      </c>
      <c r="F125" s="43"/>
    </row>
    <row r="126" spans="1:6" s="13" customFormat="1" x14ac:dyDescent="0.25">
      <c r="A126" s="33">
        <v>11</v>
      </c>
      <c r="B126" s="33" t="s">
        <v>78</v>
      </c>
      <c r="C126" s="34" t="s">
        <v>7</v>
      </c>
      <c r="D126" s="35" t="s">
        <v>8</v>
      </c>
      <c r="E126" s="36">
        <v>20979305.719999999</v>
      </c>
      <c r="F126" s="32">
        <f xml:space="preserve"> ((E126-E127)/E126)*100</f>
        <v>10.104562173280529</v>
      </c>
    </row>
    <row r="127" spans="1:6" s="13" customFormat="1" x14ac:dyDescent="0.25">
      <c r="A127" s="37"/>
      <c r="B127" s="46"/>
      <c r="C127" s="34"/>
      <c r="D127" s="35" t="s">
        <v>9</v>
      </c>
      <c r="E127" s="36">
        <v>18859438.73</v>
      </c>
      <c r="F127" s="32"/>
    </row>
    <row r="128" spans="1:6" s="13" customFormat="1" x14ac:dyDescent="0.25">
      <c r="A128" s="37"/>
      <c r="B128" s="46"/>
      <c r="C128" s="34" t="s">
        <v>10</v>
      </c>
      <c r="D128" s="35" t="s">
        <v>11</v>
      </c>
      <c r="E128" s="36">
        <v>30</v>
      </c>
      <c r="F128" s="32">
        <f xml:space="preserve"> (E128/E129)*100</f>
        <v>26.785714285714285</v>
      </c>
    </row>
    <row r="129" spans="1:6" s="13" customFormat="1" x14ac:dyDescent="0.25">
      <c r="A129" s="37"/>
      <c r="B129" s="46"/>
      <c r="C129" s="34"/>
      <c r="D129" s="35" t="s">
        <v>12</v>
      </c>
      <c r="E129" s="36">
        <v>112</v>
      </c>
      <c r="F129" s="32"/>
    </row>
    <row r="130" spans="1:6" s="13" customFormat="1" x14ac:dyDescent="0.25">
      <c r="A130" s="37"/>
      <c r="B130" s="46"/>
      <c r="C130" s="34" t="s">
        <v>13</v>
      </c>
      <c r="D130" s="35" t="s">
        <v>14</v>
      </c>
      <c r="E130" s="36">
        <v>79</v>
      </c>
      <c r="F130" s="32">
        <f>E130/E131</f>
        <v>2.6333333333333333</v>
      </c>
    </row>
    <row r="131" spans="1:6" s="13" customFormat="1" x14ac:dyDescent="0.25">
      <c r="A131" s="37"/>
      <c r="B131" s="46"/>
      <c r="C131" s="34"/>
      <c r="D131" s="35" t="s">
        <v>12</v>
      </c>
      <c r="E131" s="36">
        <v>30</v>
      </c>
      <c r="F131" s="32"/>
    </row>
    <row r="132" spans="1:6" s="13" customFormat="1" x14ac:dyDescent="0.25">
      <c r="A132" s="37"/>
      <c r="B132" s="46"/>
      <c r="C132" s="34" t="s">
        <v>15</v>
      </c>
      <c r="D132" s="35" t="s">
        <v>11</v>
      </c>
      <c r="E132" s="36">
        <v>0</v>
      </c>
      <c r="F132" s="32">
        <f xml:space="preserve"> (E132/E133)*100</f>
        <v>0</v>
      </c>
    </row>
    <row r="133" spans="1:6" s="13" customFormat="1" x14ac:dyDescent="0.25">
      <c r="A133" s="37"/>
      <c r="B133" s="46"/>
      <c r="C133" s="34"/>
      <c r="D133" s="35" t="s">
        <v>12</v>
      </c>
      <c r="E133" s="36">
        <v>112</v>
      </c>
      <c r="F133" s="32"/>
    </row>
    <row r="134" spans="1:6" s="13" customFormat="1" x14ac:dyDescent="0.25">
      <c r="A134" s="37"/>
      <c r="B134" s="46"/>
      <c r="C134" s="34" t="s">
        <v>16</v>
      </c>
      <c r="D134" s="35" t="s">
        <v>17</v>
      </c>
      <c r="E134" s="36">
        <v>11264898.810000001</v>
      </c>
      <c r="F134" s="32">
        <f xml:space="preserve"> (E134/E135)*100</f>
        <v>41.946683126367788</v>
      </c>
    </row>
    <row r="135" spans="1:6" s="13" customFormat="1" x14ac:dyDescent="0.25">
      <c r="A135" s="38"/>
      <c r="B135" s="47"/>
      <c r="C135" s="34"/>
      <c r="D135" s="35" t="s">
        <v>18</v>
      </c>
      <c r="E135" s="36">
        <v>26855279.059999999</v>
      </c>
      <c r="F135" s="32"/>
    </row>
    <row r="136" spans="1:6" s="13" customFormat="1" x14ac:dyDescent="0.25">
      <c r="A136" s="33">
        <v>12</v>
      </c>
      <c r="B136" s="33" t="s">
        <v>53</v>
      </c>
      <c r="C136" s="34" t="s">
        <v>7</v>
      </c>
      <c r="D136" s="35" t="s">
        <v>8</v>
      </c>
      <c r="E136" s="36">
        <v>8149045.5700000003</v>
      </c>
      <c r="F136" s="32">
        <f xml:space="preserve"> ((E136-E137)/E136)*100</f>
        <v>7.3075698851442326</v>
      </c>
    </row>
    <row r="137" spans="1:6" s="13" customFormat="1" x14ac:dyDescent="0.25">
      <c r="A137" s="37"/>
      <c r="B137" s="37"/>
      <c r="C137" s="34"/>
      <c r="D137" s="35" t="s">
        <v>9</v>
      </c>
      <c r="E137" s="36">
        <v>7553548.3700000001</v>
      </c>
      <c r="F137" s="32"/>
    </row>
    <row r="138" spans="1:6" s="13" customFormat="1" x14ac:dyDescent="0.25">
      <c r="A138" s="37"/>
      <c r="B138" s="37"/>
      <c r="C138" s="34" t="s">
        <v>10</v>
      </c>
      <c r="D138" s="35" t="s">
        <v>11</v>
      </c>
      <c r="E138" s="36">
        <v>18</v>
      </c>
      <c r="F138" s="32">
        <f xml:space="preserve"> (E138/E139)*100</f>
        <v>36</v>
      </c>
    </row>
    <row r="139" spans="1:6" s="13" customFormat="1" x14ac:dyDescent="0.25">
      <c r="A139" s="37"/>
      <c r="B139" s="37"/>
      <c r="C139" s="34"/>
      <c r="D139" s="35" t="s">
        <v>12</v>
      </c>
      <c r="E139" s="36">
        <v>50</v>
      </c>
      <c r="F139" s="32"/>
    </row>
    <row r="140" spans="1:6" s="13" customFormat="1" x14ac:dyDescent="0.25">
      <c r="A140" s="37"/>
      <c r="B140" s="37"/>
      <c r="C140" s="34" t="s">
        <v>13</v>
      </c>
      <c r="D140" s="35" t="s">
        <v>14</v>
      </c>
      <c r="E140" s="36">
        <v>45</v>
      </c>
      <c r="F140" s="32">
        <f>E140/E141</f>
        <v>2.5</v>
      </c>
    </row>
    <row r="141" spans="1:6" s="13" customFormat="1" x14ac:dyDescent="0.25">
      <c r="A141" s="37"/>
      <c r="B141" s="37"/>
      <c r="C141" s="34"/>
      <c r="D141" s="35" t="s">
        <v>12</v>
      </c>
      <c r="E141" s="36">
        <v>18</v>
      </c>
      <c r="F141" s="32"/>
    </row>
    <row r="142" spans="1:6" s="13" customFormat="1" x14ac:dyDescent="0.25">
      <c r="A142" s="37"/>
      <c r="B142" s="37"/>
      <c r="C142" s="34" t="s">
        <v>15</v>
      </c>
      <c r="D142" s="35" t="s">
        <v>11</v>
      </c>
      <c r="E142" s="36">
        <v>0</v>
      </c>
      <c r="F142" s="32">
        <v>0</v>
      </c>
    </row>
    <row r="143" spans="1:6" s="13" customFormat="1" x14ac:dyDescent="0.25">
      <c r="A143" s="37"/>
      <c r="B143" s="37"/>
      <c r="C143" s="34"/>
      <c r="D143" s="35" t="s">
        <v>12</v>
      </c>
      <c r="E143" s="36">
        <v>0</v>
      </c>
      <c r="F143" s="32"/>
    </row>
    <row r="144" spans="1:6" s="13" customFormat="1" x14ac:dyDescent="0.25">
      <c r="A144" s="37"/>
      <c r="B144" s="37"/>
      <c r="C144" s="34" t="s">
        <v>16</v>
      </c>
      <c r="D144" s="35" t="s">
        <v>17</v>
      </c>
      <c r="E144" s="36">
        <v>995995.63</v>
      </c>
      <c r="F144" s="32">
        <f xml:space="preserve"> (E144/E145)*100</f>
        <v>9.8109146244110033</v>
      </c>
    </row>
    <row r="145" spans="1:6" s="13" customFormat="1" x14ac:dyDescent="0.25">
      <c r="A145" s="38"/>
      <c r="B145" s="38"/>
      <c r="C145" s="34"/>
      <c r="D145" s="35" t="s">
        <v>18</v>
      </c>
      <c r="E145" s="36">
        <v>10151914.15</v>
      </c>
      <c r="F145" s="32"/>
    </row>
    <row r="146" spans="1:6" s="13" customFormat="1" x14ac:dyDescent="0.25">
      <c r="A146" s="33">
        <v>13</v>
      </c>
      <c r="B146" s="33" t="s">
        <v>57</v>
      </c>
      <c r="C146" s="34" t="s">
        <v>7</v>
      </c>
      <c r="D146" s="35" t="s">
        <v>8</v>
      </c>
      <c r="E146" s="48">
        <v>12103954.82</v>
      </c>
      <c r="F146" s="32">
        <f xml:space="preserve"> ((E146-E147)/E146)*100</f>
        <v>18.917711888815532</v>
      </c>
    </row>
    <row r="147" spans="1:6" s="13" customFormat="1" x14ac:dyDescent="0.25">
      <c r="A147" s="37"/>
      <c r="B147" s="37"/>
      <c r="C147" s="34"/>
      <c r="D147" s="35" t="s">
        <v>9</v>
      </c>
      <c r="E147" s="42">
        <v>9814163.5199999996</v>
      </c>
      <c r="F147" s="32"/>
    </row>
    <row r="148" spans="1:6" s="13" customFormat="1" x14ac:dyDescent="0.25">
      <c r="A148" s="37"/>
      <c r="B148" s="37"/>
      <c r="C148" s="34" t="s">
        <v>10</v>
      </c>
      <c r="D148" s="35" t="s">
        <v>11</v>
      </c>
      <c r="E148" s="36">
        <v>64</v>
      </c>
      <c r="F148" s="32">
        <f xml:space="preserve"> (E148/E149)*100</f>
        <v>48.854961832061065</v>
      </c>
    </row>
    <row r="149" spans="1:6" s="13" customFormat="1" x14ac:dyDescent="0.25">
      <c r="A149" s="37"/>
      <c r="B149" s="37"/>
      <c r="C149" s="34"/>
      <c r="D149" s="35" t="s">
        <v>12</v>
      </c>
      <c r="E149" s="36">
        <v>131</v>
      </c>
      <c r="F149" s="32"/>
    </row>
    <row r="150" spans="1:6" s="13" customFormat="1" x14ac:dyDescent="0.25">
      <c r="A150" s="37"/>
      <c r="B150" s="37"/>
      <c r="C150" s="34" t="s">
        <v>13</v>
      </c>
      <c r="D150" s="35" t="s">
        <v>14</v>
      </c>
      <c r="E150" s="36">
        <v>177</v>
      </c>
      <c r="F150" s="32">
        <f>E150/E151</f>
        <v>2.765625</v>
      </c>
    </row>
    <row r="151" spans="1:6" s="13" customFormat="1" x14ac:dyDescent="0.25">
      <c r="A151" s="37"/>
      <c r="B151" s="37"/>
      <c r="C151" s="34"/>
      <c r="D151" s="35" t="s">
        <v>12</v>
      </c>
      <c r="E151" s="42">
        <v>64</v>
      </c>
      <c r="F151" s="32"/>
    </row>
    <row r="152" spans="1:6" s="13" customFormat="1" x14ac:dyDescent="0.25">
      <c r="A152" s="37"/>
      <c r="B152" s="37"/>
      <c r="C152" s="34" t="s">
        <v>15</v>
      </c>
      <c r="D152" s="35" t="s">
        <v>11</v>
      </c>
      <c r="E152" s="36">
        <v>5</v>
      </c>
      <c r="F152" s="32">
        <f xml:space="preserve"> (E152/E153)*100</f>
        <v>3.8167938931297711</v>
      </c>
    </row>
    <row r="153" spans="1:6" s="13" customFormat="1" x14ac:dyDescent="0.25">
      <c r="A153" s="37"/>
      <c r="B153" s="37"/>
      <c r="C153" s="34"/>
      <c r="D153" s="35" t="s">
        <v>12</v>
      </c>
      <c r="E153" s="36">
        <v>131</v>
      </c>
      <c r="F153" s="32"/>
    </row>
    <row r="154" spans="1:6" s="13" customFormat="1" x14ac:dyDescent="0.25">
      <c r="A154" s="37"/>
      <c r="B154" s="37"/>
      <c r="C154" s="34" t="s">
        <v>16</v>
      </c>
      <c r="D154" s="35" t="s">
        <v>17</v>
      </c>
      <c r="E154" s="36">
        <v>2932733.22</v>
      </c>
      <c r="F154" s="32">
        <f xml:space="preserve"> (E154/E155)*100</f>
        <v>14.269225585728524</v>
      </c>
    </row>
    <row r="155" spans="1:6" s="13" customFormat="1" x14ac:dyDescent="0.25">
      <c r="A155" s="38"/>
      <c r="B155" s="38"/>
      <c r="C155" s="34"/>
      <c r="D155" s="35" t="s">
        <v>18</v>
      </c>
      <c r="E155" s="36">
        <v>20552854.829999998</v>
      </c>
      <c r="F155" s="32"/>
    </row>
    <row r="156" spans="1:6" s="13" customFormat="1" x14ac:dyDescent="0.25">
      <c r="A156" s="33">
        <v>14</v>
      </c>
      <c r="B156" s="33" t="s">
        <v>87</v>
      </c>
      <c r="C156" s="33" t="s">
        <v>7</v>
      </c>
      <c r="D156" s="35" t="s">
        <v>8</v>
      </c>
      <c r="E156" s="18">
        <v>8363.6832400000003</v>
      </c>
      <c r="F156" s="49">
        <f xml:space="preserve"> ((E156-E157)/E156)*100</f>
        <v>5.7260310590146206</v>
      </c>
    </row>
    <row r="157" spans="1:6" s="13" customFormat="1" x14ac:dyDescent="0.25">
      <c r="A157" s="37"/>
      <c r="B157" s="37"/>
      <c r="C157" s="38"/>
      <c r="D157" s="35" t="s">
        <v>9</v>
      </c>
      <c r="E157" s="18">
        <v>7884.7761399999999</v>
      </c>
      <c r="F157" s="50"/>
    </row>
    <row r="158" spans="1:6" s="13" customFormat="1" x14ac:dyDescent="0.25">
      <c r="A158" s="37"/>
      <c r="B158" s="37"/>
      <c r="C158" s="33" t="s">
        <v>10</v>
      </c>
      <c r="D158" s="35" t="s">
        <v>11</v>
      </c>
      <c r="E158" s="18">
        <v>47</v>
      </c>
      <c r="F158" s="49">
        <f xml:space="preserve"> (E158/E159)*100</f>
        <v>20.258620689655171</v>
      </c>
    </row>
    <row r="159" spans="1:6" s="13" customFormat="1" x14ac:dyDescent="0.25">
      <c r="A159" s="37"/>
      <c r="B159" s="37"/>
      <c r="C159" s="38"/>
      <c r="D159" s="35" t="s">
        <v>12</v>
      </c>
      <c r="E159" s="18">
        <v>232</v>
      </c>
      <c r="F159" s="50"/>
    </row>
    <row r="160" spans="1:6" s="13" customFormat="1" x14ac:dyDescent="0.25">
      <c r="A160" s="37"/>
      <c r="B160" s="37"/>
      <c r="C160" s="33" t="s">
        <v>13</v>
      </c>
      <c r="D160" s="35" t="s">
        <v>14</v>
      </c>
      <c r="E160" s="18">
        <v>117</v>
      </c>
      <c r="F160" s="49">
        <f>E160/E161</f>
        <v>2.4893617021276597</v>
      </c>
    </row>
    <row r="161" spans="1:6" s="13" customFormat="1" x14ac:dyDescent="0.25">
      <c r="A161" s="37"/>
      <c r="B161" s="37"/>
      <c r="C161" s="38"/>
      <c r="D161" s="35" t="s">
        <v>12</v>
      </c>
      <c r="E161" s="18">
        <v>47</v>
      </c>
      <c r="F161" s="50"/>
    </row>
    <row r="162" spans="1:6" s="13" customFormat="1" x14ac:dyDescent="0.25">
      <c r="A162" s="37"/>
      <c r="B162" s="37"/>
      <c r="C162" s="33" t="s">
        <v>15</v>
      </c>
      <c r="D162" s="35" t="s">
        <v>11</v>
      </c>
      <c r="E162" s="18">
        <v>0</v>
      </c>
      <c r="F162" s="49">
        <v>0</v>
      </c>
    </row>
    <row r="163" spans="1:6" s="13" customFormat="1" x14ac:dyDescent="0.25">
      <c r="A163" s="37"/>
      <c r="B163" s="37"/>
      <c r="C163" s="38"/>
      <c r="D163" s="35" t="s">
        <v>12</v>
      </c>
      <c r="E163" s="18">
        <v>0</v>
      </c>
      <c r="F163" s="50"/>
    </row>
    <row r="164" spans="1:6" s="13" customFormat="1" x14ac:dyDescent="0.25">
      <c r="A164" s="37"/>
      <c r="B164" s="37"/>
      <c r="C164" s="34" t="s">
        <v>16</v>
      </c>
      <c r="D164" s="35" t="s">
        <v>17</v>
      </c>
      <c r="E164" s="18">
        <v>4107.4792799999996</v>
      </c>
      <c r="F164" s="32">
        <f xml:space="preserve"> (E164/E165)*100</f>
        <v>28.458285045055515</v>
      </c>
    </row>
    <row r="165" spans="1:6" s="13" customFormat="1" x14ac:dyDescent="0.25">
      <c r="A165" s="38"/>
      <c r="B165" s="38"/>
      <c r="C165" s="34"/>
      <c r="D165" s="35" t="s">
        <v>18</v>
      </c>
      <c r="E165" s="18">
        <v>14433.33382</v>
      </c>
      <c r="F165" s="32"/>
    </row>
    <row r="166" spans="1:6" s="13" customFormat="1" x14ac:dyDescent="0.25">
      <c r="A166" s="33">
        <v>15</v>
      </c>
      <c r="B166" s="33" t="s">
        <v>88</v>
      </c>
      <c r="C166" s="33" t="s">
        <v>7</v>
      </c>
      <c r="D166" s="35" t="s">
        <v>8</v>
      </c>
      <c r="E166" s="18">
        <v>7500666.5099999998</v>
      </c>
      <c r="F166" s="49">
        <f xml:space="preserve"> ((E166-E167)/E166)*100</f>
        <v>3.3257431145275573</v>
      </c>
    </row>
    <row r="167" spans="1:6" s="13" customFormat="1" x14ac:dyDescent="0.25">
      <c r="A167" s="37"/>
      <c r="B167" s="37"/>
      <c r="C167" s="38"/>
      <c r="D167" s="35" t="s">
        <v>9</v>
      </c>
      <c r="E167" s="18">
        <v>7251213.6100000003</v>
      </c>
      <c r="F167" s="50"/>
    </row>
    <row r="168" spans="1:6" s="13" customFormat="1" x14ac:dyDescent="0.25">
      <c r="A168" s="37"/>
      <c r="B168" s="37"/>
      <c r="C168" s="33" t="s">
        <v>10</v>
      </c>
      <c r="D168" s="35" t="s">
        <v>11</v>
      </c>
      <c r="E168" s="18">
        <v>18</v>
      </c>
      <c r="F168" s="49">
        <f xml:space="preserve"> (E168/E169)*100</f>
        <v>100</v>
      </c>
    </row>
    <row r="169" spans="1:6" s="13" customFormat="1" x14ac:dyDescent="0.25">
      <c r="A169" s="37"/>
      <c r="B169" s="37"/>
      <c r="C169" s="38"/>
      <c r="D169" s="35" t="s">
        <v>12</v>
      </c>
      <c r="E169" s="18">
        <v>18</v>
      </c>
      <c r="F169" s="50"/>
    </row>
    <row r="170" spans="1:6" s="13" customFormat="1" x14ac:dyDescent="0.25">
      <c r="A170" s="37"/>
      <c r="B170" s="37"/>
      <c r="C170" s="33" t="s">
        <v>13</v>
      </c>
      <c r="D170" s="35" t="s">
        <v>14</v>
      </c>
      <c r="E170" s="18">
        <v>36</v>
      </c>
      <c r="F170" s="49">
        <f>E170/E171</f>
        <v>2</v>
      </c>
    </row>
    <row r="171" spans="1:6" s="13" customFormat="1" x14ac:dyDescent="0.25">
      <c r="A171" s="37"/>
      <c r="B171" s="37"/>
      <c r="C171" s="38"/>
      <c r="D171" s="35" t="s">
        <v>12</v>
      </c>
      <c r="E171" s="18">
        <v>18</v>
      </c>
      <c r="F171" s="50"/>
    </row>
    <row r="172" spans="1:6" s="13" customFormat="1" x14ac:dyDescent="0.25">
      <c r="A172" s="37"/>
      <c r="B172" s="37"/>
      <c r="C172" s="33" t="s">
        <v>15</v>
      </c>
      <c r="D172" s="35" t="s">
        <v>11</v>
      </c>
      <c r="E172" s="18">
        <v>0</v>
      </c>
      <c r="F172" s="49">
        <f xml:space="preserve"> (E172/E173)*100</f>
        <v>0</v>
      </c>
    </row>
    <row r="173" spans="1:6" s="13" customFormat="1" x14ac:dyDescent="0.25">
      <c r="A173" s="37"/>
      <c r="B173" s="37"/>
      <c r="C173" s="38"/>
      <c r="D173" s="35" t="s">
        <v>12</v>
      </c>
      <c r="E173" s="18">
        <v>18</v>
      </c>
      <c r="F173" s="50"/>
    </row>
    <row r="174" spans="1:6" s="13" customFormat="1" x14ac:dyDescent="0.25">
      <c r="A174" s="37"/>
      <c r="B174" s="37"/>
      <c r="C174" s="34" t="s">
        <v>16</v>
      </c>
      <c r="D174" s="35" t="s">
        <v>17</v>
      </c>
      <c r="E174" s="18">
        <v>1940100</v>
      </c>
      <c r="F174" s="32">
        <f xml:space="preserve"> (E174/E175)*100</f>
        <v>95.54911808769775</v>
      </c>
    </row>
    <row r="175" spans="1:6" s="13" customFormat="1" x14ac:dyDescent="0.25">
      <c r="A175" s="38"/>
      <c r="B175" s="38"/>
      <c r="C175" s="34"/>
      <c r="D175" s="35" t="s">
        <v>18</v>
      </c>
      <c r="E175" s="18">
        <v>2030474</v>
      </c>
      <c r="F175" s="32"/>
    </row>
    <row r="176" spans="1:6" s="13" customFormat="1" ht="15.75" customHeight="1" x14ac:dyDescent="0.25">
      <c r="A176" s="33">
        <v>16</v>
      </c>
      <c r="B176" s="33" t="s">
        <v>89</v>
      </c>
      <c r="C176" s="34" t="s">
        <v>7</v>
      </c>
      <c r="D176" s="35" t="s">
        <v>8</v>
      </c>
      <c r="E176" s="18">
        <f>6858952.84-182089.76</f>
        <v>6676863.0800000001</v>
      </c>
      <c r="F176" s="32">
        <f xml:space="preserve"> ((E176-E177)/E176)*100</f>
        <v>11.59603081152294</v>
      </c>
    </row>
    <row r="177" spans="1:6" s="13" customFormat="1" x14ac:dyDescent="0.25">
      <c r="A177" s="37"/>
      <c r="B177" s="37"/>
      <c r="C177" s="34"/>
      <c r="D177" s="35" t="s">
        <v>9</v>
      </c>
      <c r="E177" s="18">
        <v>5902611.9800000004</v>
      </c>
      <c r="F177" s="32"/>
    </row>
    <row r="178" spans="1:6" s="13" customFormat="1" x14ac:dyDescent="0.25">
      <c r="A178" s="37"/>
      <c r="B178" s="37"/>
      <c r="C178" s="34" t="s">
        <v>10</v>
      </c>
      <c r="D178" s="35" t="s">
        <v>11</v>
      </c>
      <c r="E178" s="18">
        <v>15</v>
      </c>
      <c r="F178" s="32">
        <f xml:space="preserve"> (E178/E179)*100</f>
        <v>55.555555555555557</v>
      </c>
    </row>
    <row r="179" spans="1:6" s="13" customFormat="1" x14ac:dyDescent="0.25">
      <c r="A179" s="37"/>
      <c r="B179" s="37"/>
      <c r="C179" s="34"/>
      <c r="D179" s="35" t="s">
        <v>12</v>
      </c>
      <c r="E179" s="18">
        <v>27</v>
      </c>
      <c r="F179" s="32"/>
    </row>
    <row r="180" spans="1:6" s="13" customFormat="1" x14ac:dyDescent="0.25">
      <c r="A180" s="37"/>
      <c r="B180" s="37"/>
      <c r="C180" s="34" t="s">
        <v>13</v>
      </c>
      <c r="D180" s="35" t="s">
        <v>14</v>
      </c>
      <c r="E180" s="18">
        <v>80</v>
      </c>
      <c r="F180" s="32">
        <f>E180/E181</f>
        <v>2.7586206896551726</v>
      </c>
    </row>
    <row r="181" spans="1:6" s="13" customFormat="1" x14ac:dyDescent="0.25">
      <c r="A181" s="37"/>
      <c r="B181" s="37"/>
      <c r="C181" s="34"/>
      <c r="D181" s="35" t="s">
        <v>12</v>
      </c>
      <c r="E181" s="18">
        <v>29</v>
      </c>
      <c r="F181" s="32"/>
    </row>
    <row r="182" spans="1:6" s="13" customFormat="1" x14ac:dyDescent="0.25">
      <c r="A182" s="37"/>
      <c r="B182" s="37"/>
      <c r="C182" s="34" t="s">
        <v>15</v>
      </c>
      <c r="D182" s="35" t="s">
        <v>11</v>
      </c>
      <c r="E182" s="18">
        <v>0</v>
      </c>
      <c r="F182" s="32">
        <f xml:space="preserve"> (E182/E183)*100</f>
        <v>0</v>
      </c>
    </row>
    <row r="183" spans="1:6" s="13" customFormat="1" x14ac:dyDescent="0.25">
      <c r="A183" s="37"/>
      <c r="B183" s="37"/>
      <c r="C183" s="34"/>
      <c r="D183" s="35" t="s">
        <v>12</v>
      </c>
      <c r="E183" s="18">
        <v>29</v>
      </c>
      <c r="F183" s="32"/>
    </row>
    <row r="184" spans="1:6" s="13" customFormat="1" x14ac:dyDescent="0.25">
      <c r="A184" s="37"/>
      <c r="B184" s="37"/>
      <c r="C184" s="34" t="s">
        <v>16</v>
      </c>
      <c r="D184" s="35" t="s">
        <v>17</v>
      </c>
      <c r="E184" s="18">
        <v>1153962.69</v>
      </c>
      <c r="F184" s="32">
        <f xml:space="preserve"> (E184/E185)*100</f>
        <v>42.944058902993156</v>
      </c>
    </row>
    <row r="185" spans="1:6" s="13" customFormat="1" x14ac:dyDescent="0.25">
      <c r="A185" s="38"/>
      <c r="B185" s="38"/>
      <c r="C185" s="34"/>
      <c r="D185" s="35" t="s">
        <v>18</v>
      </c>
      <c r="E185" s="18">
        <v>2687130</v>
      </c>
      <c r="F185" s="32"/>
    </row>
    <row r="186" spans="1:6" s="13" customFormat="1" x14ac:dyDescent="0.25">
      <c r="A186" s="33">
        <v>17</v>
      </c>
      <c r="B186" s="33" t="s">
        <v>90</v>
      </c>
      <c r="C186" s="34" t="s">
        <v>7</v>
      </c>
      <c r="D186" s="35" t="s">
        <v>8</v>
      </c>
      <c r="E186" s="18">
        <v>13536697.310000001</v>
      </c>
      <c r="F186" s="32">
        <f xml:space="preserve"> ((E186-E187)/E186)*100</f>
        <v>13.331874228042414</v>
      </c>
    </row>
    <row r="187" spans="1:6" s="13" customFormat="1" x14ac:dyDescent="0.25">
      <c r="A187" s="37"/>
      <c r="B187" s="37"/>
      <c r="C187" s="34"/>
      <c r="D187" s="35" t="s">
        <v>9</v>
      </c>
      <c r="E187" s="18">
        <v>11732001.85</v>
      </c>
      <c r="F187" s="32"/>
    </row>
    <row r="188" spans="1:6" s="13" customFormat="1" x14ac:dyDescent="0.25">
      <c r="A188" s="37"/>
      <c r="B188" s="37"/>
      <c r="C188" s="34" t="s">
        <v>10</v>
      </c>
      <c r="D188" s="35" t="s">
        <v>11</v>
      </c>
      <c r="E188" s="18">
        <v>33</v>
      </c>
      <c r="F188" s="32">
        <f xml:space="preserve"> (E188/E189)*100</f>
        <v>27.731092436974791</v>
      </c>
    </row>
    <row r="189" spans="1:6" s="13" customFormat="1" x14ac:dyDescent="0.25">
      <c r="A189" s="37"/>
      <c r="B189" s="37"/>
      <c r="C189" s="34"/>
      <c r="D189" s="35" t="s">
        <v>12</v>
      </c>
      <c r="E189" s="18">
        <v>119</v>
      </c>
      <c r="F189" s="32"/>
    </row>
    <row r="190" spans="1:6" s="13" customFormat="1" x14ac:dyDescent="0.25">
      <c r="A190" s="37"/>
      <c r="B190" s="37"/>
      <c r="C190" s="34" t="s">
        <v>13</v>
      </c>
      <c r="D190" s="35" t="s">
        <v>14</v>
      </c>
      <c r="E190" s="18">
        <v>112</v>
      </c>
      <c r="F190" s="32">
        <f>E190/E191</f>
        <v>3.393939393939394</v>
      </c>
    </row>
    <row r="191" spans="1:6" s="13" customFormat="1" x14ac:dyDescent="0.25">
      <c r="A191" s="37"/>
      <c r="B191" s="37"/>
      <c r="C191" s="34"/>
      <c r="D191" s="35" t="s">
        <v>12</v>
      </c>
      <c r="E191" s="18">
        <v>33</v>
      </c>
      <c r="F191" s="32"/>
    </row>
    <row r="192" spans="1:6" s="13" customFormat="1" x14ac:dyDescent="0.25">
      <c r="A192" s="37"/>
      <c r="B192" s="37"/>
      <c r="C192" s="34" t="s">
        <v>15</v>
      </c>
      <c r="D192" s="35" t="s">
        <v>11</v>
      </c>
      <c r="E192" s="18">
        <v>1</v>
      </c>
      <c r="F192" s="32">
        <f xml:space="preserve"> (E192/E193)*100</f>
        <v>3.0303030303030303</v>
      </c>
    </row>
    <row r="193" spans="1:6" s="13" customFormat="1" x14ac:dyDescent="0.25">
      <c r="A193" s="37"/>
      <c r="B193" s="37"/>
      <c r="C193" s="34"/>
      <c r="D193" s="35" t="s">
        <v>12</v>
      </c>
      <c r="E193" s="18">
        <v>33</v>
      </c>
      <c r="F193" s="32"/>
    </row>
    <row r="194" spans="1:6" s="13" customFormat="1" x14ac:dyDescent="0.25">
      <c r="A194" s="37"/>
      <c r="B194" s="37"/>
      <c r="C194" s="34" t="s">
        <v>16</v>
      </c>
      <c r="D194" s="35" t="s">
        <v>17</v>
      </c>
      <c r="E194" s="18">
        <v>2826824.93</v>
      </c>
      <c r="F194" s="32">
        <f xml:space="preserve"> (E194/E195)*100</f>
        <v>15.658025753420961</v>
      </c>
    </row>
    <row r="195" spans="1:6" s="13" customFormat="1" x14ac:dyDescent="0.25">
      <c r="A195" s="38"/>
      <c r="B195" s="38"/>
      <c r="C195" s="34"/>
      <c r="D195" s="35" t="s">
        <v>18</v>
      </c>
      <c r="E195" s="18">
        <v>18053520.760000002</v>
      </c>
      <c r="F195" s="32"/>
    </row>
    <row r="196" spans="1:6" s="13" customFormat="1" x14ac:dyDescent="0.25">
      <c r="A196" s="33">
        <v>18</v>
      </c>
      <c r="B196" s="33" t="s">
        <v>62</v>
      </c>
      <c r="C196" s="34" t="s">
        <v>7</v>
      </c>
      <c r="D196" s="35" t="s">
        <v>8</v>
      </c>
      <c r="E196" s="36">
        <v>18813868.82</v>
      </c>
      <c r="F196" s="32">
        <f xml:space="preserve"> ((E196-E197)/E196)*100</f>
        <v>11.868491809756334</v>
      </c>
    </row>
    <row r="197" spans="1:6" s="13" customFormat="1" x14ac:dyDescent="0.25">
      <c r="A197" s="37"/>
      <c r="B197" s="37"/>
      <c r="C197" s="34"/>
      <c r="D197" s="35" t="s">
        <v>9</v>
      </c>
      <c r="E197" s="36">
        <v>16580946.34</v>
      </c>
      <c r="F197" s="32"/>
    </row>
    <row r="198" spans="1:6" s="13" customFormat="1" x14ac:dyDescent="0.25">
      <c r="A198" s="37"/>
      <c r="B198" s="37"/>
      <c r="C198" s="34" t="s">
        <v>10</v>
      </c>
      <c r="D198" s="35" t="s">
        <v>11</v>
      </c>
      <c r="E198" s="36">
        <v>56</v>
      </c>
      <c r="F198" s="32">
        <f xml:space="preserve"> (E198/E199)*100</f>
        <v>30.434782608695656</v>
      </c>
    </row>
    <row r="199" spans="1:6" s="13" customFormat="1" x14ac:dyDescent="0.25">
      <c r="A199" s="37"/>
      <c r="B199" s="37"/>
      <c r="C199" s="34"/>
      <c r="D199" s="35" t="s">
        <v>12</v>
      </c>
      <c r="E199" s="36">
        <v>184</v>
      </c>
      <c r="F199" s="32"/>
    </row>
    <row r="200" spans="1:6" s="13" customFormat="1" x14ac:dyDescent="0.25">
      <c r="A200" s="37"/>
      <c r="B200" s="37"/>
      <c r="C200" s="34" t="s">
        <v>13</v>
      </c>
      <c r="D200" s="35" t="s">
        <v>14</v>
      </c>
      <c r="E200" s="36">
        <v>148</v>
      </c>
      <c r="F200" s="32">
        <f>E200/E201</f>
        <v>2.6428571428571428</v>
      </c>
    </row>
    <row r="201" spans="1:6" s="13" customFormat="1" x14ac:dyDescent="0.25">
      <c r="A201" s="37"/>
      <c r="B201" s="37"/>
      <c r="C201" s="34"/>
      <c r="D201" s="35" t="s">
        <v>12</v>
      </c>
      <c r="E201" s="36">
        <v>56</v>
      </c>
      <c r="F201" s="32"/>
    </row>
    <row r="202" spans="1:6" s="13" customFormat="1" x14ac:dyDescent="0.25">
      <c r="A202" s="37"/>
      <c r="B202" s="37"/>
      <c r="C202" s="34" t="s">
        <v>15</v>
      </c>
      <c r="D202" s="35" t="s">
        <v>11</v>
      </c>
      <c r="E202" s="36">
        <v>0</v>
      </c>
      <c r="F202" s="32">
        <f xml:space="preserve"> (E202/E203)*100</f>
        <v>0</v>
      </c>
    </row>
    <row r="203" spans="1:6" s="13" customFormat="1" x14ac:dyDescent="0.25">
      <c r="A203" s="37"/>
      <c r="B203" s="37"/>
      <c r="C203" s="34"/>
      <c r="D203" s="35" t="s">
        <v>12</v>
      </c>
      <c r="E203" s="36">
        <v>56</v>
      </c>
      <c r="F203" s="32"/>
    </row>
    <row r="204" spans="1:6" s="13" customFormat="1" x14ac:dyDescent="0.25">
      <c r="A204" s="37"/>
      <c r="B204" s="37"/>
      <c r="C204" s="34" t="s">
        <v>16</v>
      </c>
      <c r="D204" s="35" t="s">
        <v>17</v>
      </c>
      <c r="E204" s="36">
        <v>3269257.87</v>
      </c>
      <c r="F204" s="32">
        <f xml:space="preserve"> (E204/E205)*100</f>
        <v>14.999999983941311</v>
      </c>
    </row>
    <row r="205" spans="1:6" s="13" customFormat="1" x14ac:dyDescent="0.25">
      <c r="A205" s="38"/>
      <c r="B205" s="38"/>
      <c r="C205" s="34"/>
      <c r="D205" s="35" t="s">
        <v>18</v>
      </c>
      <c r="E205" s="36">
        <v>21795052.489999998</v>
      </c>
      <c r="F205" s="32"/>
    </row>
    <row r="206" spans="1:6" s="13" customFormat="1" x14ac:dyDescent="0.25">
      <c r="A206" s="33">
        <v>19</v>
      </c>
      <c r="B206" s="33" t="s">
        <v>93</v>
      </c>
      <c r="C206" s="34" t="s">
        <v>7</v>
      </c>
      <c r="D206" s="35" t="s">
        <v>8</v>
      </c>
      <c r="E206" s="18">
        <v>135450506</v>
      </c>
      <c r="F206" s="32">
        <f xml:space="preserve"> ((E206-E207)/E206)*100</f>
        <v>4.0727326629551319</v>
      </c>
    </row>
    <row r="207" spans="1:6" s="13" customFormat="1" x14ac:dyDescent="0.25">
      <c r="A207" s="37"/>
      <c r="B207" s="37"/>
      <c r="C207" s="34"/>
      <c r="D207" s="35" t="s">
        <v>9</v>
      </c>
      <c r="E207" s="18">
        <v>129933969</v>
      </c>
      <c r="F207" s="32"/>
    </row>
    <row r="208" spans="1:6" s="13" customFormat="1" x14ac:dyDescent="0.25">
      <c r="A208" s="37"/>
      <c r="B208" s="37"/>
      <c r="C208" s="34" t="s">
        <v>10</v>
      </c>
      <c r="D208" s="35" t="s">
        <v>11</v>
      </c>
      <c r="E208" s="18">
        <v>41</v>
      </c>
      <c r="F208" s="32">
        <f xml:space="preserve"> (E208/E209)*100</f>
        <v>18.807339449541285</v>
      </c>
    </row>
    <row r="209" spans="1:6" s="13" customFormat="1" x14ac:dyDescent="0.25">
      <c r="A209" s="37"/>
      <c r="B209" s="37"/>
      <c r="C209" s="34"/>
      <c r="D209" s="35" t="s">
        <v>12</v>
      </c>
      <c r="E209" s="18">
        <v>218</v>
      </c>
      <c r="F209" s="32"/>
    </row>
    <row r="210" spans="1:6" s="13" customFormat="1" x14ac:dyDescent="0.25">
      <c r="A210" s="37"/>
      <c r="B210" s="37"/>
      <c r="C210" s="34" t="s">
        <v>13</v>
      </c>
      <c r="D210" s="35" t="s">
        <v>14</v>
      </c>
      <c r="E210" s="18">
        <v>150</v>
      </c>
      <c r="F210" s="32">
        <f>E210/E211</f>
        <v>3.6585365853658538</v>
      </c>
    </row>
    <row r="211" spans="1:6" s="13" customFormat="1" x14ac:dyDescent="0.25">
      <c r="A211" s="37"/>
      <c r="B211" s="37"/>
      <c r="C211" s="34"/>
      <c r="D211" s="35" t="s">
        <v>12</v>
      </c>
      <c r="E211" s="18">
        <v>41</v>
      </c>
      <c r="F211" s="32"/>
    </row>
    <row r="212" spans="1:6" s="13" customFormat="1" x14ac:dyDescent="0.25">
      <c r="A212" s="37"/>
      <c r="B212" s="37"/>
      <c r="C212" s="34" t="s">
        <v>15</v>
      </c>
      <c r="D212" s="35" t="s">
        <v>11</v>
      </c>
      <c r="E212" s="18">
        <v>1</v>
      </c>
      <c r="F212" s="32">
        <f xml:space="preserve"> (E212/E213)*100</f>
        <v>2.5</v>
      </c>
    </row>
    <row r="213" spans="1:6" s="13" customFormat="1" x14ac:dyDescent="0.25">
      <c r="A213" s="37"/>
      <c r="B213" s="37"/>
      <c r="C213" s="34"/>
      <c r="D213" s="35" t="s">
        <v>12</v>
      </c>
      <c r="E213" s="18">
        <v>40</v>
      </c>
      <c r="F213" s="32"/>
    </row>
    <row r="214" spans="1:6" s="13" customFormat="1" x14ac:dyDescent="0.25">
      <c r="A214" s="37"/>
      <c r="B214" s="37"/>
      <c r="C214" s="34" t="s">
        <v>16</v>
      </c>
      <c r="D214" s="35" t="s">
        <v>17</v>
      </c>
      <c r="E214" s="18">
        <v>19148.69025</v>
      </c>
      <c r="F214" s="32">
        <f xml:space="preserve"> (E214/E215)*100</f>
        <v>14.500031658157328</v>
      </c>
    </row>
    <row r="215" spans="1:6" s="13" customFormat="1" x14ac:dyDescent="0.25">
      <c r="A215" s="38"/>
      <c r="B215" s="38"/>
      <c r="C215" s="34"/>
      <c r="D215" s="35" t="s">
        <v>18</v>
      </c>
      <c r="E215" s="18">
        <v>132059.64442999999</v>
      </c>
      <c r="F215" s="32"/>
    </row>
    <row r="216" spans="1:6" s="13" customFormat="1" x14ac:dyDescent="0.25">
      <c r="A216" s="33">
        <v>20</v>
      </c>
      <c r="B216" s="33" t="s">
        <v>64</v>
      </c>
      <c r="C216" s="34" t="s">
        <v>7</v>
      </c>
      <c r="D216" s="35" t="s">
        <v>8</v>
      </c>
      <c r="E216" s="36">
        <v>10449628.279999999</v>
      </c>
      <c r="F216" s="32">
        <f xml:space="preserve"> ((E216-E217)/E216)*100</f>
        <v>9.0493760606764884</v>
      </c>
    </row>
    <row r="217" spans="1:6" s="13" customFormat="1" x14ac:dyDescent="0.25">
      <c r="A217" s="37"/>
      <c r="B217" s="37"/>
      <c r="C217" s="34"/>
      <c r="D217" s="35" t="s">
        <v>9</v>
      </c>
      <c r="E217" s="36">
        <v>9504002.1199999992</v>
      </c>
      <c r="F217" s="32"/>
    </row>
    <row r="218" spans="1:6" s="13" customFormat="1" x14ac:dyDescent="0.25">
      <c r="A218" s="37"/>
      <c r="B218" s="37"/>
      <c r="C218" s="34" t="s">
        <v>10</v>
      </c>
      <c r="D218" s="35" t="s">
        <v>11</v>
      </c>
      <c r="E218" s="36">
        <v>18</v>
      </c>
      <c r="F218" s="32">
        <f xml:space="preserve"> (E218/E219)*100</f>
        <v>27.692307692307693</v>
      </c>
    </row>
    <row r="219" spans="1:6" s="13" customFormat="1" x14ac:dyDescent="0.25">
      <c r="A219" s="37"/>
      <c r="B219" s="37"/>
      <c r="C219" s="34"/>
      <c r="D219" s="35" t="s">
        <v>12</v>
      </c>
      <c r="E219" s="36">
        <v>65</v>
      </c>
      <c r="F219" s="32"/>
    </row>
    <row r="220" spans="1:6" s="13" customFormat="1" x14ac:dyDescent="0.25">
      <c r="A220" s="37"/>
      <c r="B220" s="37"/>
      <c r="C220" s="34" t="s">
        <v>13</v>
      </c>
      <c r="D220" s="35" t="s">
        <v>14</v>
      </c>
      <c r="E220" s="36">
        <v>104</v>
      </c>
      <c r="F220" s="32">
        <f>E220/E221</f>
        <v>2.2127659574468086</v>
      </c>
    </row>
    <row r="221" spans="1:6" s="13" customFormat="1" x14ac:dyDescent="0.25">
      <c r="A221" s="37"/>
      <c r="B221" s="37"/>
      <c r="C221" s="34"/>
      <c r="D221" s="35" t="s">
        <v>12</v>
      </c>
      <c r="E221" s="36">
        <v>47</v>
      </c>
      <c r="F221" s="32"/>
    </row>
    <row r="222" spans="1:6" s="13" customFormat="1" x14ac:dyDescent="0.25">
      <c r="A222" s="37"/>
      <c r="B222" s="37"/>
      <c r="C222" s="34" t="s">
        <v>15</v>
      </c>
      <c r="D222" s="35" t="s">
        <v>11</v>
      </c>
      <c r="E222" s="36">
        <v>0</v>
      </c>
      <c r="F222" s="32">
        <f xml:space="preserve"> (E222/E223)*100</f>
        <v>0</v>
      </c>
    </row>
    <row r="223" spans="1:6" s="13" customFormat="1" x14ac:dyDescent="0.25">
      <c r="A223" s="37"/>
      <c r="B223" s="37"/>
      <c r="C223" s="34"/>
      <c r="D223" s="35" t="s">
        <v>12</v>
      </c>
      <c r="E223" s="36">
        <v>65</v>
      </c>
      <c r="F223" s="32"/>
    </row>
    <row r="224" spans="1:6" s="13" customFormat="1" x14ac:dyDescent="0.25">
      <c r="A224" s="37"/>
      <c r="B224" s="37"/>
      <c r="C224" s="34" t="s">
        <v>16</v>
      </c>
      <c r="D224" s="35" t="s">
        <v>17</v>
      </c>
      <c r="E224" s="36">
        <v>2784981.89</v>
      </c>
      <c r="F224" s="32">
        <f xml:space="preserve"> (E224/E225)*100</f>
        <v>29.207400396272853</v>
      </c>
    </row>
    <row r="225" spans="1:6" s="13" customFormat="1" x14ac:dyDescent="0.25">
      <c r="A225" s="38"/>
      <c r="B225" s="38"/>
      <c r="C225" s="34"/>
      <c r="D225" s="35" t="s">
        <v>18</v>
      </c>
      <c r="E225" s="36">
        <v>9535192.6300000008</v>
      </c>
      <c r="F225" s="32"/>
    </row>
    <row r="226" spans="1:6" s="13" customFormat="1" x14ac:dyDescent="0.25">
      <c r="A226" s="33">
        <v>21</v>
      </c>
      <c r="B226" s="33" t="s">
        <v>71</v>
      </c>
      <c r="C226" s="34" t="s">
        <v>7</v>
      </c>
      <c r="D226" s="35" t="s">
        <v>8</v>
      </c>
      <c r="E226" s="36">
        <v>12921452.279999999</v>
      </c>
      <c r="F226" s="32">
        <f xml:space="preserve"> ((E226-E227)/E226)*100</f>
        <v>26.536040730554788</v>
      </c>
    </row>
    <row r="227" spans="1:6" s="13" customFormat="1" x14ac:dyDescent="0.25">
      <c r="A227" s="37"/>
      <c r="B227" s="37"/>
      <c r="C227" s="34"/>
      <c r="D227" s="35" t="s">
        <v>9</v>
      </c>
      <c r="E227" s="36">
        <v>9492610.4399999995</v>
      </c>
      <c r="F227" s="32"/>
    </row>
    <row r="228" spans="1:6" s="13" customFormat="1" x14ac:dyDescent="0.25">
      <c r="A228" s="37"/>
      <c r="B228" s="37"/>
      <c r="C228" s="34" t="s">
        <v>10</v>
      </c>
      <c r="D228" s="35" t="s">
        <v>11</v>
      </c>
      <c r="E228" s="36">
        <v>59</v>
      </c>
      <c r="F228" s="32">
        <f xml:space="preserve"> (E228/E229)*100</f>
        <v>32.065217391304344</v>
      </c>
    </row>
    <row r="229" spans="1:6" s="13" customFormat="1" x14ac:dyDescent="0.25">
      <c r="A229" s="37"/>
      <c r="B229" s="37"/>
      <c r="C229" s="34"/>
      <c r="D229" s="35" t="s">
        <v>12</v>
      </c>
      <c r="E229" s="36">
        <v>184</v>
      </c>
      <c r="F229" s="32"/>
    </row>
    <row r="230" spans="1:6" s="13" customFormat="1" x14ac:dyDescent="0.25">
      <c r="A230" s="37"/>
      <c r="B230" s="37"/>
      <c r="C230" s="34" t="s">
        <v>13</v>
      </c>
      <c r="D230" s="35" t="s">
        <v>14</v>
      </c>
      <c r="E230" s="36">
        <v>221</v>
      </c>
      <c r="F230" s="32">
        <f>E230/E231</f>
        <v>3.5079365079365079</v>
      </c>
    </row>
    <row r="231" spans="1:6" s="13" customFormat="1" x14ac:dyDescent="0.25">
      <c r="A231" s="37"/>
      <c r="B231" s="37"/>
      <c r="C231" s="34"/>
      <c r="D231" s="35" t="s">
        <v>12</v>
      </c>
      <c r="E231" s="36">
        <v>63</v>
      </c>
      <c r="F231" s="32"/>
    </row>
    <row r="232" spans="1:6" s="13" customFormat="1" x14ac:dyDescent="0.25">
      <c r="A232" s="37"/>
      <c r="B232" s="37"/>
      <c r="C232" s="34" t="s">
        <v>15</v>
      </c>
      <c r="D232" s="35" t="s">
        <v>11</v>
      </c>
      <c r="E232" s="36">
        <v>3</v>
      </c>
      <c r="F232" s="32">
        <f xml:space="preserve"> (E232/E233)*100</f>
        <v>1.6574585635359116</v>
      </c>
    </row>
    <row r="233" spans="1:6" s="13" customFormat="1" x14ac:dyDescent="0.25">
      <c r="A233" s="37"/>
      <c r="B233" s="37"/>
      <c r="C233" s="34"/>
      <c r="D233" s="35" t="s">
        <v>12</v>
      </c>
      <c r="E233" s="36">
        <v>181</v>
      </c>
      <c r="F233" s="32"/>
    </row>
    <row r="234" spans="1:6" s="13" customFormat="1" x14ac:dyDescent="0.25">
      <c r="A234" s="37"/>
      <c r="B234" s="37"/>
      <c r="C234" s="34" t="s">
        <v>16</v>
      </c>
      <c r="D234" s="35" t="s">
        <v>17</v>
      </c>
      <c r="E234" s="36">
        <v>2498468.96</v>
      </c>
      <c r="F234" s="32">
        <f xml:space="preserve"> (E234/E235)*100</f>
        <v>40.765629509325493</v>
      </c>
    </row>
    <row r="235" spans="1:6" s="13" customFormat="1" x14ac:dyDescent="0.25">
      <c r="A235" s="38"/>
      <c r="B235" s="38"/>
      <c r="C235" s="34"/>
      <c r="D235" s="35" t="s">
        <v>18</v>
      </c>
      <c r="E235" s="36">
        <v>6128861.4699999997</v>
      </c>
      <c r="F235" s="32"/>
    </row>
    <row r="236" spans="1:6" s="13" customFormat="1" ht="15.75" customHeight="1" x14ac:dyDescent="0.25">
      <c r="A236" s="33">
        <v>22</v>
      </c>
      <c r="B236" s="33" t="s">
        <v>73</v>
      </c>
      <c r="C236" s="34" t="s">
        <v>7</v>
      </c>
      <c r="D236" s="35" t="s">
        <v>8</v>
      </c>
      <c r="E236" s="36">
        <v>14763961.720000001</v>
      </c>
      <c r="F236" s="32">
        <f xml:space="preserve"> ((E236-E237)/E236)*100</f>
        <v>3.7433395621131469</v>
      </c>
    </row>
    <row r="237" spans="1:6" s="13" customFormat="1" x14ac:dyDescent="0.25">
      <c r="A237" s="37"/>
      <c r="B237" s="37"/>
      <c r="C237" s="34"/>
      <c r="D237" s="35" t="s">
        <v>9</v>
      </c>
      <c r="E237" s="36">
        <v>14211296.5</v>
      </c>
      <c r="F237" s="32"/>
    </row>
    <row r="238" spans="1:6" s="13" customFormat="1" x14ac:dyDescent="0.25">
      <c r="A238" s="37"/>
      <c r="B238" s="37"/>
      <c r="C238" s="34" t="s">
        <v>10</v>
      </c>
      <c r="D238" s="35" t="s">
        <v>11</v>
      </c>
      <c r="E238" s="36">
        <v>49</v>
      </c>
      <c r="F238" s="32">
        <f xml:space="preserve"> (E238/E239)*100</f>
        <v>59.756097560975604</v>
      </c>
    </row>
    <row r="239" spans="1:6" s="13" customFormat="1" x14ac:dyDescent="0.25">
      <c r="A239" s="37"/>
      <c r="B239" s="37"/>
      <c r="C239" s="34"/>
      <c r="D239" s="35" t="s">
        <v>12</v>
      </c>
      <c r="E239" s="36">
        <v>82</v>
      </c>
      <c r="F239" s="32"/>
    </row>
    <row r="240" spans="1:6" s="13" customFormat="1" x14ac:dyDescent="0.25">
      <c r="A240" s="37"/>
      <c r="B240" s="37"/>
      <c r="C240" s="34" t="s">
        <v>13</v>
      </c>
      <c r="D240" s="35" t="s">
        <v>14</v>
      </c>
      <c r="E240" s="36">
        <v>113</v>
      </c>
      <c r="F240" s="32">
        <f>E240/E241</f>
        <v>2.306122448979592</v>
      </c>
    </row>
    <row r="241" spans="1:6" s="13" customFormat="1" x14ac:dyDescent="0.25">
      <c r="A241" s="37"/>
      <c r="B241" s="37"/>
      <c r="C241" s="34"/>
      <c r="D241" s="35" t="s">
        <v>12</v>
      </c>
      <c r="E241" s="36">
        <v>49</v>
      </c>
      <c r="F241" s="32"/>
    </row>
    <row r="242" spans="1:6" s="13" customFormat="1" x14ac:dyDescent="0.25">
      <c r="A242" s="37"/>
      <c r="B242" s="37"/>
      <c r="C242" s="34" t="s">
        <v>15</v>
      </c>
      <c r="D242" s="35" t="s">
        <v>11</v>
      </c>
      <c r="E242" s="36">
        <v>3</v>
      </c>
      <c r="F242" s="32">
        <f xml:space="preserve"> (E242/E243)*100</f>
        <v>7.8947368421052628</v>
      </c>
    </row>
    <row r="243" spans="1:6" s="13" customFormat="1" x14ac:dyDescent="0.25">
      <c r="A243" s="37"/>
      <c r="B243" s="37"/>
      <c r="C243" s="34"/>
      <c r="D243" s="35" t="s">
        <v>12</v>
      </c>
      <c r="E243" s="36">
        <v>38</v>
      </c>
      <c r="F243" s="32"/>
    </row>
    <row r="244" spans="1:6" s="13" customFormat="1" x14ac:dyDescent="0.25">
      <c r="A244" s="37"/>
      <c r="B244" s="37"/>
      <c r="C244" s="34" t="s">
        <v>16</v>
      </c>
      <c r="D244" s="35" t="s">
        <v>17</v>
      </c>
      <c r="E244" s="36">
        <v>3158994.54</v>
      </c>
      <c r="F244" s="32">
        <f xml:space="preserve"> (E244/E245)*100</f>
        <v>19.673485050006928</v>
      </c>
    </row>
    <row r="245" spans="1:6" s="13" customFormat="1" x14ac:dyDescent="0.25">
      <c r="A245" s="38"/>
      <c r="B245" s="38"/>
      <c r="C245" s="34"/>
      <c r="D245" s="35" t="s">
        <v>18</v>
      </c>
      <c r="E245" s="36">
        <v>16057117.140000001</v>
      </c>
      <c r="F245" s="32"/>
    </row>
    <row r="246" spans="1:6" s="13" customFormat="1" x14ac:dyDescent="0.25">
      <c r="A246" s="33">
        <v>23</v>
      </c>
      <c r="B246" s="33" t="s">
        <v>74</v>
      </c>
      <c r="C246" s="34" t="s">
        <v>7</v>
      </c>
      <c r="D246" s="35" t="s">
        <v>8</v>
      </c>
      <c r="E246" s="36">
        <v>18726026.84</v>
      </c>
      <c r="F246" s="32">
        <f xml:space="preserve"> ((E246-E247)/E246)*100</f>
        <v>3.9412173030934321</v>
      </c>
    </row>
    <row r="247" spans="1:6" s="13" customFormat="1" x14ac:dyDescent="0.25">
      <c r="A247" s="37"/>
      <c r="B247" s="37"/>
      <c r="C247" s="34"/>
      <c r="D247" s="35" t="s">
        <v>9</v>
      </c>
      <c r="E247" s="36">
        <v>17987993.43</v>
      </c>
      <c r="F247" s="32"/>
    </row>
    <row r="248" spans="1:6" s="13" customFormat="1" x14ac:dyDescent="0.25">
      <c r="A248" s="37"/>
      <c r="B248" s="37"/>
      <c r="C248" s="34" t="s">
        <v>10</v>
      </c>
      <c r="D248" s="35" t="s">
        <v>11</v>
      </c>
      <c r="E248" s="36">
        <v>34</v>
      </c>
      <c r="F248" s="32">
        <f xml:space="preserve"> (E248/E249)*100</f>
        <v>32.692307692307693</v>
      </c>
    </row>
    <row r="249" spans="1:6" s="13" customFormat="1" x14ac:dyDescent="0.25">
      <c r="A249" s="37"/>
      <c r="B249" s="37"/>
      <c r="C249" s="34"/>
      <c r="D249" s="35" t="s">
        <v>12</v>
      </c>
      <c r="E249" s="36">
        <v>104</v>
      </c>
      <c r="F249" s="32"/>
    </row>
    <row r="250" spans="1:6" s="13" customFormat="1" x14ac:dyDescent="0.25">
      <c r="A250" s="37"/>
      <c r="B250" s="37"/>
      <c r="C250" s="34" t="s">
        <v>13</v>
      </c>
      <c r="D250" s="35" t="s">
        <v>14</v>
      </c>
      <c r="E250" s="36">
        <v>62</v>
      </c>
      <c r="F250" s="32">
        <f>E250/E251</f>
        <v>1.8235294117647058</v>
      </c>
    </row>
    <row r="251" spans="1:6" s="13" customFormat="1" x14ac:dyDescent="0.25">
      <c r="A251" s="37"/>
      <c r="B251" s="37"/>
      <c r="C251" s="34"/>
      <c r="D251" s="35" t="s">
        <v>12</v>
      </c>
      <c r="E251" s="36">
        <v>34</v>
      </c>
      <c r="F251" s="32"/>
    </row>
    <row r="252" spans="1:6" s="13" customFormat="1" x14ac:dyDescent="0.25">
      <c r="A252" s="37"/>
      <c r="B252" s="37"/>
      <c r="C252" s="34" t="s">
        <v>15</v>
      </c>
      <c r="D252" s="35" t="s">
        <v>11</v>
      </c>
      <c r="E252" s="36">
        <v>0</v>
      </c>
      <c r="F252" s="32">
        <f xml:space="preserve"> (E252/E253)*100</f>
        <v>0</v>
      </c>
    </row>
    <row r="253" spans="1:6" s="13" customFormat="1" x14ac:dyDescent="0.25">
      <c r="A253" s="37"/>
      <c r="B253" s="37"/>
      <c r="C253" s="34"/>
      <c r="D253" s="35" t="s">
        <v>12</v>
      </c>
      <c r="E253" s="36">
        <v>104</v>
      </c>
      <c r="F253" s="32"/>
    </row>
    <row r="254" spans="1:6" s="13" customFormat="1" x14ac:dyDescent="0.25">
      <c r="A254" s="37"/>
      <c r="B254" s="37"/>
      <c r="C254" s="34" t="s">
        <v>16</v>
      </c>
      <c r="D254" s="35" t="s">
        <v>17</v>
      </c>
      <c r="E254" s="36">
        <v>11717745.130000001</v>
      </c>
      <c r="F254" s="32">
        <f xml:space="preserve"> (E254/E255)*100</f>
        <v>47.286534585941254</v>
      </c>
    </row>
    <row r="255" spans="1:6" s="13" customFormat="1" x14ac:dyDescent="0.25">
      <c r="A255" s="38"/>
      <c r="B255" s="38"/>
      <c r="C255" s="34"/>
      <c r="D255" s="35" t="s">
        <v>18</v>
      </c>
      <c r="E255" s="36">
        <v>24780300</v>
      </c>
      <c r="F255" s="32"/>
    </row>
    <row r="256" spans="1:6" s="13" customFormat="1" x14ac:dyDescent="0.25">
      <c r="A256" s="33">
        <v>24</v>
      </c>
      <c r="B256" s="33" t="s">
        <v>76</v>
      </c>
      <c r="C256" s="34" t="s">
        <v>7</v>
      </c>
      <c r="D256" s="35" t="s">
        <v>8</v>
      </c>
      <c r="E256" s="36">
        <v>8416800.7100000009</v>
      </c>
      <c r="F256" s="32">
        <f xml:space="preserve"> ((E256-E257)/E256)*100</f>
        <v>11.459542565312814</v>
      </c>
    </row>
    <row r="257" spans="1:6" s="13" customFormat="1" x14ac:dyDescent="0.25">
      <c r="A257" s="37"/>
      <c r="B257" s="37"/>
      <c r="C257" s="34"/>
      <c r="D257" s="35" t="s">
        <v>9</v>
      </c>
      <c r="E257" s="36">
        <v>7452273.8499999996</v>
      </c>
      <c r="F257" s="32"/>
    </row>
    <row r="258" spans="1:6" s="13" customFormat="1" x14ac:dyDescent="0.25">
      <c r="A258" s="37"/>
      <c r="B258" s="37"/>
      <c r="C258" s="34" t="s">
        <v>10</v>
      </c>
      <c r="D258" s="35" t="s">
        <v>11</v>
      </c>
      <c r="E258" s="36">
        <v>61</v>
      </c>
      <c r="F258" s="32">
        <f xml:space="preserve"> (E258/E259)*100</f>
        <v>59.22330097087378</v>
      </c>
    </row>
    <row r="259" spans="1:6" s="13" customFormat="1" x14ac:dyDescent="0.25">
      <c r="A259" s="37"/>
      <c r="B259" s="37"/>
      <c r="C259" s="34"/>
      <c r="D259" s="35" t="s">
        <v>12</v>
      </c>
      <c r="E259" s="36">
        <v>103</v>
      </c>
      <c r="F259" s="32"/>
    </row>
    <row r="260" spans="1:6" s="13" customFormat="1" x14ac:dyDescent="0.25">
      <c r="A260" s="37"/>
      <c r="B260" s="37"/>
      <c r="C260" s="34" t="s">
        <v>13</v>
      </c>
      <c r="D260" s="35" t="s">
        <v>14</v>
      </c>
      <c r="E260" s="36">
        <v>166</v>
      </c>
      <c r="F260" s="32">
        <f>E260/E261</f>
        <v>2.721311475409836</v>
      </c>
    </row>
    <row r="261" spans="1:6" s="13" customFormat="1" x14ac:dyDescent="0.25">
      <c r="A261" s="37"/>
      <c r="B261" s="37"/>
      <c r="C261" s="34"/>
      <c r="D261" s="35" t="s">
        <v>12</v>
      </c>
      <c r="E261" s="36">
        <v>61</v>
      </c>
      <c r="F261" s="32"/>
    </row>
    <row r="262" spans="1:6" s="13" customFormat="1" x14ac:dyDescent="0.25">
      <c r="A262" s="37"/>
      <c r="B262" s="37"/>
      <c r="C262" s="34" t="s">
        <v>15</v>
      </c>
      <c r="D262" s="35" t="s">
        <v>11</v>
      </c>
      <c r="E262" s="36">
        <v>0</v>
      </c>
      <c r="F262" s="32">
        <f xml:space="preserve"> (E262/E263)*100</f>
        <v>0</v>
      </c>
    </row>
    <row r="263" spans="1:6" s="13" customFormat="1" x14ac:dyDescent="0.25">
      <c r="A263" s="37"/>
      <c r="B263" s="37"/>
      <c r="C263" s="34"/>
      <c r="D263" s="35" t="s">
        <v>12</v>
      </c>
      <c r="E263" s="36">
        <v>103</v>
      </c>
      <c r="F263" s="32"/>
    </row>
    <row r="264" spans="1:6" s="13" customFormat="1" x14ac:dyDescent="0.25">
      <c r="A264" s="37"/>
      <c r="B264" s="37"/>
      <c r="C264" s="34" t="s">
        <v>16</v>
      </c>
      <c r="D264" s="35" t="s">
        <v>17</v>
      </c>
      <c r="E264" s="51">
        <v>38.534770000000002</v>
      </c>
      <c r="F264" s="32">
        <f xml:space="preserve"> (E264/E265)*100</f>
        <v>2.4341348426603241E-4</v>
      </c>
    </row>
    <row r="265" spans="1:6" s="13" customFormat="1" x14ac:dyDescent="0.25">
      <c r="A265" s="38"/>
      <c r="B265" s="38"/>
      <c r="C265" s="34"/>
      <c r="D265" s="35" t="s">
        <v>18</v>
      </c>
      <c r="E265" s="36">
        <v>15830992.32</v>
      </c>
      <c r="F265" s="32"/>
    </row>
    <row r="266" spans="1:6" s="13" customFormat="1" ht="15.75" customHeight="1" x14ac:dyDescent="0.25">
      <c r="A266" s="33">
        <v>25</v>
      </c>
      <c r="B266" s="33" t="s">
        <v>84</v>
      </c>
      <c r="C266" s="34" t="s">
        <v>7</v>
      </c>
      <c r="D266" s="35" t="s">
        <v>8</v>
      </c>
      <c r="E266" s="18">
        <v>9846075.1999999993</v>
      </c>
      <c r="F266" s="32">
        <f xml:space="preserve"> ((E266-E267)/E266)*100</f>
        <v>8.8232809759567843</v>
      </c>
    </row>
    <row r="267" spans="1:6" s="13" customFormat="1" x14ac:dyDescent="0.25">
      <c r="A267" s="37"/>
      <c r="B267" s="37"/>
      <c r="C267" s="34"/>
      <c r="D267" s="35" t="s">
        <v>9</v>
      </c>
      <c r="E267" s="18">
        <v>8977328.3200000003</v>
      </c>
      <c r="F267" s="32"/>
    </row>
    <row r="268" spans="1:6" s="13" customFormat="1" x14ac:dyDescent="0.25">
      <c r="A268" s="37"/>
      <c r="B268" s="37"/>
      <c r="C268" s="34" t="s">
        <v>10</v>
      </c>
      <c r="D268" s="35" t="s">
        <v>11</v>
      </c>
      <c r="E268" s="18">
        <v>66</v>
      </c>
      <c r="F268" s="32">
        <f xml:space="preserve"> (E268/E269)*100</f>
        <v>46.478873239436616</v>
      </c>
    </row>
    <row r="269" spans="1:6" s="13" customFormat="1" x14ac:dyDescent="0.25">
      <c r="A269" s="37"/>
      <c r="B269" s="37"/>
      <c r="C269" s="34"/>
      <c r="D269" s="35" t="s">
        <v>12</v>
      </c>
      <c r="E269" s="18">
        <v>142</v>
      </c>
      <c r="F269" s="32"/>
    </row>
    <row r="270" spans="1:6" s="13" customFormat="1" x14ac:dyDescent="0.25">
      <c r="A270" s="37"/>
      <c r="B270" s="37"/>
      <c r="C270" s="34" t="s">
        <v>13</v>
      </c>
      <c r="D270" s="35" t="s">
        <v>14</v>
      </c>
      <c r="E270" s="18">
        <v>144</v>
      </c>
      <c r="F270" s="32">
        <f>E270/E271</f>
        <v>2.0571428571428569</v>
      </c>
    </row>
    <row r="271" spans="1:6" s="13" customFormat="1" x14ac:dyDescent="0.25">
      <c r="A271" s="37"/>
      <c r="B271" s="37"/>
      <c r="C271" s="34"/>
      <c r="D271" s="35" t="s">
        <v>12</v>
      </c>
      <c r="E271" s="18">
        <v>70</v>
      </c>
      <c r="F271" s="32"/>
    </row>
    <row r="272" spans="1:6" s="13" customFormat="1" x14ac:dyDescent="0.25">
      <c r="A272" s="37"/>
      <c r="B272" s="37"/>
      <c r="C272" s="34" t="s">
        <v>15</v>
      </c>
      <c r="D272" s="35" t="s">
        <v>11</v>
      </c>
      <c r="E272" s="18">
        <v>0</v>
      </c>
      <c r="F272" s="32">
        <f xml:space="preserve"> (E272/E273)*100</f>
        <v>0</v>
      </c>
    </row>
    <row r="273" spans="1:6" s="13" customFormat="1" x14ac:dyDescent="0.25">
      <c r="A273" s="37"/>
      <c r="B273" s="37"/>
      <c r="C273" s="34"/>
      <c r="D273" s="35" t="s">
        <v>12</v>
      </c>
      <c r="E273" s="18">
        <v>133</v>
      </c>
      <c r="F273" s="32"/>
    </row>
    <row r="274" spans="1:6" s="13" customFormat="1" x14ac:dyDescent="0.25">
      <c r="A274" s="37"/>
      <c r="B274" s="37"/>
      <c r="C274" s="34" t="s">
        <v>16</v>
      </c>
      <c r="D274" s="35" t="s">
        <v>17</v>
      </c>
      <c r="E274" s="18">
        <v>6164472.3700000001</v>
      </c>
      <c r="F274" s="32">
        <f xml:space="preserve"> (E274/E275)*100</f>
        <v>90.712503266518254</v>
      </c>
    </row>
    <row r="275" spans="1:6" s="13" customFormat="1" x14ac:dyDescent="0.25">
      <c r="A275" s="38"/>
      <c r="B275" s="38"/>
      <c r="C275" s="34"/>
      <c r="D275" s="35" t="s">
        <v>18</v>
      </c>
      <c r="E275" s="18">
        <v>6795614.8799999999</v>
      </c>
      <c r="F275" s="32"/>
    </row>
    <row r="276" spans="1:6" s="13" customFormat="1" x14ac:dyDescent="0.25">
      <c r="A276" s="33">
        <v>26</v>
      </c>
      <c r="B276" s="33" t="s">
        <v>65</v>
      </c>
      <c r="C276" s="34" t="s">
        <v>7</v>
      </c>
      <c r="D276" s="35" t="s">
        <v>8</v>
      </c>
      <c r="E276" s="36">
        <v>13699925.739999998</v>
      </c>
      <c r="F276" s="32">
        <f xml:space="preserve"> ((E276-E277)/E276)*100</f>
        <v>26.222035054622118</v>
      </c>
    </row>
    <row r="277" spans="1:6" s="13" customFormat="1" x14ac:dyDescent="0.25">
      <c r="A277" s="37"/>
      <c r="B277" s="37"/>
      <c r="C277" s="34"/>
      <c r="D277" s="35" t="s">
        <v>9</v>
      </c>
      <c r="E277" s="36">
        <v>10107526.41</v>
      </c>
      <c r="F277" s="32"/>
    </row>
    <row r="278" spans="1:6" s="13" customFormat="1" x14ac:dyDescent="0.25">
      <c r="A278" s="37"/>
      <c r="B278" s="37"/>
      <c r="C278" s="34" t="s">
        <v>10</v>
      </c>
      <c r="D278" s="35" t="s">
        <v>11</v>
      </c>
      <c r="E278" s="36">
        <v>45</v>
      </c>
      <c r="F278" s="32">
        <f xml:space="preserve"> (E278/E279)*100</f>
        <v>36</v>
      </c>
    </row>
    <row r="279" spans="1:6" s="13" customFormat="1" x14ac:dyDescent="0.25">
      <c r="A279" s="37"/>
      <c r="B279" s="37"/>
      <c r="C279" s="34"/>
      <c r="D279" s="35" t="s">
        <v>12</v>
      </c>
      <c r="E279" s="36">
        <v>125</v>
      </c>
      <c r="F279" s="32"/>
    </row>
    <row r="280" spans="1:6" s="13" customFormat="1" x14ac:dyDescent="0.25">
      <c r="A280" s="37"/>
      <c r="B280" s="37"/>
      <c r="C280" s="34" t="s">
        <v>13</v>
      </c>
      <c r="D280" s="35" t="s">
        <v>14</v>
      </c>
      <c r="E280" s="36">
        <v>144</v>
      </c>
      <c r="F280" s="32">
        <f>E280/E281</f>
        <v>2.7169811320754715</v>
      </c>
    </row>
    <row r="281" spans="1:6" s="13" customFormat="1" x14ac:dyDescent="0.25">
      <c r="A281" s="37"/>
      <c r="B281" s="37"/>
      <c r="C281" s="34"/>
      <c r="D281" s="35" t="s">
        <v>12</v>
      </c>
      <c r="E281" s="36">
        <v>53</v>
      </c>
      <c r="F281" s="32"/>
    </row>
    <row r="282" spans="1:6" s="13" customFormat="1" x14ac:dyDescent="0.25">
      <c r="A282" s="37"/>
      <c r="B282" s="37"/>
      <c r="C282" s="34" t="s">
        <v>15</v>
      </c>
      <c r="D282" s="35" t="s">
        <v>11</v>
      </c>
      <c r="E282" s="36">
        <v>1</v>
      </c>
      <c r="F282" s="32">
        <f xml:space="preserve"> (E282/E283)*100</f>
        <v>2.2222222222222223</v>
      </c>
    </row>
    <row r="283" spans="1:6" s="13" customFormat="1" x14ac:dyDescent="0.25">
      <c r="A283" s="37"/>
      <c r="B283" s="37"/>
      <c r="C283" s="34"/>
      <c r="D283" s="35" t="s">
        <v>12</v>
      </c>
      <c r="E283" s="36">
        <v>45</v>
      </c>
      <c r="F283" s="32"/>
    </row>
    <row r="284" spans="1:6" s="13" customFormat="1" x14ac:dyDescent="0.25">
      <c r="A284" s="37"/>
      <c r="B284" s="37"/>
      <c r="C284" s="34" t="s">
        <v>16</v>
      </c>
      <c r="D284" s="35" t="s">
        <v>17</v>
      </c>
      <c r="E284" s="36">
        <v>7179977.3399999999</v>
      </c>
      <c r="F284" s="32">
        <f xml:space="preserve"> (E284/E285)*100</f>
        <v>71.035949338667123</v>
      </c>
    </row>
    <row r="285" spans="1:6" s="13" customFormat="1" x14ac:dyDescent="0.25">
      <c r="A285" s="38"/>
      <c r="B285" s="38"/>
      <c r="C285" s="34"/>
      <c r="D285" s="35" t="s">
        <v>18</v>
      </c>
      <c r="E285" s="36">
        <v>10107526.41</v>
      </c>
      <c r="F285" s="32"/>
    </row>
    <row r="286" spans="1:6" s="13" customFormat="1" x14ac:dyDescent="0.25">
      <c r="A286" s="33">
        <v>27</v>
      </c>
      <c r="B286" s="33" t="s">
        <v>66</v>
      </c>
      <c r="C286" s="34" t="s">
        <v>7</v>
      </c>
      <c r="D286" s="35" t="s">
        <v>8</v>
      </c>
      <c r="E286" s="52">
        <v>8572650</v>
      </c>
      <c r="F286" s="32">
        <f xml:space="preserve"> ((E286-E287)/E286)*100</f>
        <v>13.509941500002917</v>
      </c>
    </row>
    <row r="287" spans="1:6" s="13" customFormat="1" x14ac:dyDescent="0.25">
      <c r="A287" s="37"/>
      <c r="B287" s="37"/>
      <c r="C287" s="34"/>
      <c r="D287" s="35" t="s">
        <v>9</v>
      </c>
      <c r="E287" s="52">
        <v>7414490</v>
      </c>
      <c r="F287" s="32"/>
    </row>
    <row r="288" spans="1:6" s="13" customFormat="1" x14ac:dyDescent="0.25">
      <c r="A288" s="37"/>
      <c r="B288" s="37"/>
      <c r="C288" s="34" t="s">
        <v>10</v>
      </c>
      <c r="D288" s="35" t="s">
        <v>11</v>
      </c>
      <c r="E288" s="52">
        <v>39</v>
      </c>
      <c r="F288" s="32">
        <f xml:space="preserve"> (E288/E289)*100</f>
        <v>61.904761904761905</v>
      </c>
    </row>
    <row r="289" spans="1:6" s="13" customFormat="1" x14ac:dyDescent="0.25">
      <c r="A289" s="37"/>
      <c r="B289" s="37"/>
      <c r="C289" s="34"/>
      <c r="D289" s="35" t="s">
        <v>12</v>
      </c>
      <c r="E289" s="52">
        <v>63</v>
      </c>
      <c r="F289" s="32"/>
    </row>
    <row r="290" spans="1:6" s="13" customFormat="1" x14ac:dyDescent="0.25">
      <c r="A290" s="37"/>
      <c r="B290" s="37"/>
      <c r="C290" s="34" t="s">
        <v>13</v>
      </c>
      <c r="D290" s="35" t="s">
        <v>14</v>
      </c>
      <c r="E290" s="52">
        <v>144</v>
      </c>
      <c r="F290" s="32">
        <f>E290/E291</f>
        <v>3.6923076923076925</v>
      </c>
    </row>
    <row r="291" spans="1:6" s="13" customFormat="1" x14ac:dyDescent="0.25">
      <c r="A291" s="37"/>
      <c r="B291" s="37"/>
      <c r="C291" s="34"/>
      <c r="D291" s="35" t="s">
        <v>12</v>
      </c>
      <c r="E291" s="52">
        <v>39</v>
      </c>
      <c r="F291" s="32"/>
    </row>
    <row r="292" spans="1:6" s="13" customFormat="1" x14ac:dyDescent="0.25">
      <c r="A292" s="37"/>
      <c r="B292" s="37"/>
      <c r="C292" s="34" t="s">
        <v>15</v>
      </c>
      <c r="D292" s="35" t="s">
        <v>11</v>
      </c>
      <c r="E292" s="52">
        <v>1</v>
      </c>
      <c r="F292" s="32">
        <f xml:space="preserve"> (E292/E293)*100</f>
        <v>2.6315789473684208</v>
      </c>
    </row>
    <row r="293" spans="1:6" s="13" customFormat="1" x14ac:dyDescent="0.25">
      <c r="A293" s="37"/>
      <c r="B293" s="37"/>
      <c r="C293" s="34"/>
      <c r="D293" s="35" t="s">
        <v>12</v>
      </c>
      <c r="E293" s="52">
        <v>38</v>
      </c>
      <c r="F293" s="32"/>
    </row>
    <row r="294" spans="1:6" s="13" customFormat="1" x14ac:dyDescent="0.25">
      <c r="A294" s="37"/>
      <c r="B294" s="37"/>
      <c r="C294" s="34" t="s">
        <v>16</v>
      </c>
      <c r="D294" s="35" t="s">
        <v>17</v>
      </c>
      <c r="E294" s="52">
        <v>4807601</v>
      </c>
      <c r="F294" s="32">
        <f xml:space="preserve"> (E294/E295)*100</f>
        <v>48.616154927708813</v>
      </c>
    </row>
    <row r="295" spans="1:6" s="13" customFormat="1" x14ac:dyDescent="0.25">
      <c r="A295" s="38"/>
      <c r="B295" s="38"/>
      <c r="C295" s="34"/>
      <c r="D295" s="35" t="s">
        <v>18</v>
      </c>
      <c r="E295" s="52">
        <v>9888896</v>
      </c>
      <c r="F295" s="32"/>
    </row>
    <row r="296" spans="1:6" s="13" customFormat="1" x14ac:dyDescent="0.25">
      <c r="A296" s="33">
        <v>28</v>
      </c>
      <c r="B296" s="33" t="s">
        <v>67</v>
      </c>
      <c r="C296" s="34" t="s">
        <v>7</v>
      </c>
      <c r="D296" s="35" t="s">
        <v>8</v>
      </c>
      <c r="E296" s="36">
        <v>53669604.789999999</v>
      </c>
      <c r="F296" s="32">
        <f xml:space="preserve"> ((E296-E297)/E296)*100</f>
        <v>0.5790440999444515</v>
      </c>
    </row>
    <row r="297" spans="1:6" s="13" customFormat="1" x14ac:dyDescent="0.25">
      <c r="A297" s="37"/>
      <c r="B297" s="37"/>
      <c r="C297" s="34"/>
      <c r="D297" s="35" t="s">
        <v>9</v>
      </c>
      <c r="E297" s="36">
        <v>53358834.109999999</v>
      </c>
      <c r="F297" s="32"/>
    </row>
    <row r="298" spans="1:6" s="13" customFormat="1" x14ac:dyDescent="0.25">
      <c r="A298" s="37"/>
      <c r="B298" s="37"/>
      <c r="C298" s="34" t="s">
        <v>10</v>
      </c>
      <c r="D298" s="35" t="s">
        <v>11</v>
      </c>
      <c r="E298" s="36">
        <v>24</v>
      </c>
      <c r="F298" s="32">
        <f xml:space="preserve"> (E298/E299)*100</f>
        <v>18.320610687022899</v>
      </c>
    </row>
    <row r="299" spans="1:6" s="13" customFormat="1" x14ac:dyDescent="0.25">
      <c r="A299" s="37"/>
      <c r="B299" s="37"/>
      <c r="C299" s="34"/>
      <c r="D299" s="35" t="s">
        <v>12</v>
      </c>
      <c r="E299" s="36">
        <v>131</v>
      </c>
      <c r="F299" s="32"/>
    </row>
    <row r="300" spans="1:6" s="13" customFormat="1" x14ac:dyDescent="0.25">
      <c r="A300" s="37"/>
      <c r="B300" s="37"/>
      <c r="C300" s="34" t="s">
        <v>13</v>
      </c>
      <c r="D300" s="35" t="s">
        <v>14</v>
      </c>
      <c r="E300" s="36">
        <v>65</v>
      </c>
      <c r="F300" s="32">
        <f>E300/E301</f>
        <v>2.7083333333333335</v>
      </c>
    </row>
    <row r="301" spans="1:6" s="13" customFormat="1" x14ac:dyDescent="0.25">
      <c r="A301" s="37"/>
      <c r="B301" s="37"/>
      <c r="C301" s="34"/>
      <c r="D301" s="35" t="s">
        <v>12</v>
      </c>
      <c r="E301" s="36">
        <v>24</v>
      </c>
      <c r="F301" s="32"/>
    </row>
    <row r="302" spans="1:6" s="13" customFormat="1" x14ac:dyDescent="0.25">
      <c r="A302" s="37"/>
      <c r="B302" s="37"/>
      <c r="C302" s="34" t="s">
        <v>15</v>
      </c>
      <c r="D302" s="35" t="s">
        <v>11</v>
      </c>
      <c r="E302" s="53">
        <v>0</v>
      </c>
      <c r="F302" s="32">
        <f xml:space="preserve"> (E302/E303)*100</f>
        <v>0</v>
      </c>
    </row>
    <row r="303" spans="1:6" s="13" customFormat="1" x14ac:dyDescent="0.25">
      <c r="A303" s="37"/>
      <c r="B303" s="37"/>
      <c r="C303" s="34"/>
      <c r="D303" s="35" t="s">
        <v>12</v>
      </c>
      <c r="E303" s="53">
        <v>24</v>
      </c>
      <c r="F303" s="32"/>
    </row>
    <row r="304" spans="1:6" s="13" customFormat="1" x14ac:dyDescent="0.25">
      <c r="A304" s="37"/>
      <c r="B304" s="37"/>
      <c r="C304" s="34" t="s">
        <v>16</v>
      </c>
      <c r="D304" s="35" t="s">
        <v>17</v>
      </c>
      <c r="E304" s="53">
        <v>2502780.11</v>
      </c>
      <c r="F304" s="32">
        <f xml:space="preserve"> (E304/E305)*100</f>
        <v>4.4495743210085363</v>
      </c>
    </row>
    <row r="305" spans="1:6" s="13" customFormat="1" x14ac:dyDescent="0.25">
      <c r="A305" s="38"/>
      <c r="B305" s="38"/>
      <c r="C305" s="34"/>
      <c r="D305" s="35" t="s">
        <v>18</v>
      </c>
      <c r="E305" s="53">
        <v>56247630.210000001</v>
      </c>
      <c r="F305" s="32"/>
    </row>
    <row r="306" spans="1:6" s="13" customFormat="1" x14ac:dyDescent="0.25">
      <c r="A306" s="33">
        <v>29</v>
      </c>
      <c r="B306" s="33" t="s">
        <v>77</v>
      </c>
      <c r="C306" s="34" t="s">
        <v>7</v>
      </c>
      <c r="D306" s="35" t="s">
        <v>8</v>
      </c>
      <c r="E306" s="36">
        <v>7290487.2999999998</v>
      </c>
      <c r="F306" s="32">
        <f xml:space="preserve"> ((E306-E307)/E306)*100</f>
        <v>17.420330737013973</v>
      </c>
    </row>
    <row r="307" spans="1:6" s="13" customFormat="1" x14ac:dyDescent="0.25">
      <c r="A307" s="37"/>
      <c r="B307" s="37"/>
      <c r="C307" s="34"/>
      <c r="D307" s="35" t="s">
        <v>9</v>
      </c>
      <c r="E307" s="36">
        <v>6020460.2999999998</v>
      </c>
      <c r="F307" s="32"/>
    </row>
    <row r="308" spans="1:6" s="13" customFormat="1" x14ac:dyDescent="0.25">
      <c r="A308" s="37"/>
      <c r="B308" s="37"/>
      <c r="C308" s="34" t="s">
        <v>10</v>
      </c>
      <c r="D308" s="35" t="s">
        <v>11</v>
      </c>
      <c r="E308" s="36">
        <v>23</v>
      </c>
      <c r="F308" s="32">
        <f xml:space="preserve"> (E308/E309)*100</f>
        <v>40.350877192982452</v>
      </c>
    </row>
    <row r="309" spans="1:6" s="13" customFormat="1" x14ac:dyDescent="0.25">
      <c r="A309" s="37"/>
      <c r="B309" s="37"/>
      <c r="C309" s="34"/>
      <c r="D309" s="35" t="s">
        <v>12</v>
      </c>
      <c r="E309" s="36">
        <v>57</v>
      </c>
      <c r="F309" s="32"/>
    </row>
    <row r="310" spans="1:6" s="13" customFormat="1" x14ac:dyDescent="0.25">
      <c r="A310" s="37"/>
      <c r="B310" s="37"/>
      <c r="C310" s="34" t="s">
        <v>13</v>
      </c>
      <c r="D310" s="35" t="s">
        <v>14</v>
      </c>
      <c r="E310" s="36">
        <v>61</v>
      </c>
      <c r="F310" s="32">
        <f>E310/E311</f>
        <v>2.3461538461538463</v>
      </c>
    </row>
    <row r="311" spans="1:6" s="13" customFormat="1" x14ac:dyDescent="0.25">
      <c r="A311" s="37"/>
      <c r="B311" s="37"/>
      <c r="C311" s="34"/>
      <c r="D311" s="35" t="s">
        <v>12</v>
      </c>
      <c r="E311" s="36">
        <v>26</v>
      </c>
      <c r="F311" s="32"/>
    </row>
    <row r="312" spans="1:6" s="13" customFormat="1" x14ac:dyDescent="0.25">
      <c r="A312" s="37"/>
      <c r="B312" s="37"/>
      <c r="C312" s="34" t="s">
        <v>15</v>
      </c>
      <c r="D312" s="35" t="s">
        <v>11</v>
      </c>
      <c r="E312" s="36">
        <v>0</v>
      </c>
      <c r="F312" s="32">
        <f xml:space="preserve"> (E312/E313)*100</f>
        <v>0</v>
      </c>
    </row>
    <row r="313" spans="1:6" s="13" customFormat="1" x14ac:dyDescent="0.25">
      <c r="A313" s="37"/>
      <c r="B313" s="37"/>
      <c r="C313" s="34"/>
      <c r="D313" s="35" t="s">
        <v>12</v>
      </c>
      <c r="E313" s="36">
        <v>57</v>
      </c>
      <c r="F313" s="32"/>
    </row>
    <row r="314" spans="1:6" s="13" customFormat="1" x14ac:dyDescent="0.25">
      <c r="A314" s="37"/>
      <c r="B314" s="37"/>
      <c r="C314" s="34" t="s">
        <v>16</v>
      </c>
      <c r="D314" s="35" t="s">
        <v>17</v>
      </c>
      <c r="E314" s="36">
        <v>3232626.95</v>
      </c>
      <c r="F314" s="32">
        <f xml:space="preserve"> (E314/E315)*100</f>
        <v>35.330206184046268</v>
      </c>
    </row>
    <row r="315" spans="1:6" s="13" customFormat="1" x14ac:dyDescent="0.25">
      <c r="A315" s="38"/>
      <c r="B315" s="38"/>
      <c r="C315" s="34"/>
      <c r="D315" s="35" t="s">
        <v>18</v>
      </c>
      <c r="E315" s="36">
        <v>9149753.9900000002</v>
      </c>
      <c r="F315" s="32"/>
    </row>
    <row r="316" spans="1:6" s="13" customFormat="1" x14ac:dyDescent="0.25">
      <c r="A316" s="33">
        <v>30</v>
      </c>
      <c r="B316" s="33" t="s">
        <v>68</v>
      </c>
      <c r="C316" s="34" t="s">
        <v>7</v>
      </c>
      <c r="D316" s="35" t="s">
        <v>8</v>
      </c>
      <c r="E316" s="36">
        <v>6153573.6600000001</v>
      </c>
      <c r="F316" s="32">
        <f xml:space="preserve"> ((E316-E317)/E316)*100</f>
        <v>8.7865078062622946</v>
      </c>
    </row>
    <row r="317" spans="1:6" s="13" customFormat="1" x14ac:dyDescent="0.25">
      <c r="A317" s="37"/>
      <c r="B317" s="37"/>
      <c r="C317" s="34"/>
      <c r="D317" s="35" t="s">
        <v>9</v>
      </c>
      <c r="E317" s="36">
        <v>5612889.4299999997</v>
      </c>
      <c r="F317" s="32"/>
    </row>
    <row r="318" spans="1:6" s="13" customFormat="1" x14ac:dyDescent="0.25">
      <c r="A318" s="37"/>
      <c r="B318" s="37"/>
      <c r="C318" s="34" t="s">
        <v>10</v>
      </c>
      <c r="D318" s="35" t="s">
        <v>11</v>
      </c>
      <c r="E318" s="36">
        <v>33</v>
      </c>
      <c r="F318" s="32">
        <f xml:space="preserve"> (E318/E319)*100</f>
        <v>23.404255319148938</v>
      </c>
    </row>
    <row r="319" spans="1:6" s="13" customFormat="1" x14ac:dyDescent="0.25">
      <c r="A319" s="37"/>
      <c r="B319" s="37"/>
      <c r="C319" s="34"/>
      <c r="D319" s="35" t="s">
        <v>12</v>
      </c>
      <c r="E319" s="36">
        <v>141</v>
      </c>
      <c r="F319" s="32"/>
    </row>
    <row r="320" spans="1:6" s="13" customFormat="1" x14ac:dyDescent="0.25">
      <c r="A320" s="37"/>
      <c r="B320" s="37"/>
      <c r="C320" s="34" t="s">
        <v>13</v>
      </c>
      <c r="D320" s="35" t="s">
        <v>14</v>
      </c>
      <c r="E320" s="36">
        <v>102</v>
      </c>
      <c r="F320" s="32">
        <f>E320/E321</f>
        <v>2.4285714285714284</v>
      </c>
    </row>
    <row r="321" spans="1:6" s="13" customFormat="1" x14ac:dyDescent="0.25">
      <c r="A321" s="37"/>
      <c r="B321" s="37"/>
      <c r="C321" s="34"/>
      <c r="D321" s="35" t="s">
        <v>12</v>
      </c>
      <c r="E321" s="36">
        <v>42</v>
      </c>
      <c r="F321" s="32"/>
    </row>
    <row r="322" spans="1:6" s="13" customFormat="1" x14ac:dyDescent="0.25">
      <c r="A322" s="37"/>
      <c r="B322" s="37"/>
      <c r="C322" s="34" t="s">
        <v>15</v>
      </c>
      <c r="D322" s="35" t="s">
        <v>11</v>
      </c>
      <c r="E322" s="36">
        <v>6</v>
      </c>
      <c r="F322" s="32">
        <f xml:space="preserve"> (E322/E323)*100</f>
        <v>18.181818181818183</v>
      </c>
    </row>
    <row r="323" spans="1:6" s="13" customFormat="1" x14ac:dyDescent="0.25">
      <c r="A323" s="37"/>
      <c r="B323" s="37"/>
      <c r="C323" s="34"/>
      <c r="D323" s="35" t="s">
        <v>12</v>
      </c>
      <c r="E323" s="36">
        <v>33</v>
      </c>
      <c r="F323" s="32"/>
    </row>
    <row r="324" spans="1:6" s="13" customFormat="1" x14ac:dyDescent="0.25">
      <c r="A324" s="37"/>
      <c r="B324" s="37"/>
      <c r="C324" s="34" t="s">
        <v>16</v>
      </c>
      <c r="D324" s="35" t="s">
        <v>17</v>
      </c>
      <c r="E324" s="36">
        <v>764996.62</v>
      </c>
      <c r="F324" s="32">
        <f xml:space="preserve"> (E324/E325)*100</f>
        <v>6.7855833968710675</v>
      </c>
    </row>
    <row r="325" spans="1:6" s="13" customFormat="1" x14ac:dyDescent="0.25">
      <c r="A325" s="38"/>
      <c r="B325" s="38"/>
      <c r="C325" s="34"/>
      <c r="D325" s="35" t="s">
        <v>18</v>
      </c>
      <c r="E325" s="36">
        <v>11273851.859999999</v>
      </c>
      <c r="F325" s="32"/>
    </row>
    <row r="326" spans="1:6" s="13" customFormat="1" x14ac:dyDescent="0.25">
      <c r="A326" s="33">
        <v>31</v>
      </c>
      <c r="B326" s="33" t="s">
        <v>69</v>
      </c>
      <c r="C326" s="34" t="s">
        <v>7</v>
      </c>
      <c r="D326" s="35" t="s">
        <v>8</v>
      </c>
      <c r="E326" s="36">
        <v>1679220.54</v>
      </c>
      <c r="F326" s="32">
        <f xml:space="preserve"> ((E326-E327)/E326)*100</f>
        <v>11.718034368493379</v>
      </c>
    </row>
    <row r="327" spans="1:6" s="13" customFormat="1" x14ac:dyDescent="0.25">
      <c r="A327" s="37"/>
      <c r="B327" s="37"/>
      <c r="C327" s="34"/>
      <c r="D327" s="35" t="s">
        <v>9</v>
      </c>
      <c r="E327" s="36">
        <v>1482448.9</v>
      </c>
      <c r="F327" s="32"/>
    </row>
    <row r="328" spans="1:6" s="13" customFormat="1" x14ac:dyDescent="0.25">
      <c r="A328" s="37"/>
      <c r="B328" s="37"/>
      <c r="C328" s="34" t="s">
        <v>10</v>
      </c>
      <c r="D328" s="35" t="s">
        <v>11</v>
      </c>
      <c r="E328" s="36">
        <v>8</v>
      </c>
      <c r="F328" s="32">
        <f xml:space="preserve"> (E328/E329)*100</f>
        <v>28.571428571428569</v>
      </c>
    </row>
    <row r="329" spans="1:6" s="13" customFormat="1" x14ac:dyDescent="0.25">
      <c r="A329" s="37"/>
      <c r="B329" s="37"/>
      <c r="C329" s="34"/>
      <c r="D329" s="35" t="s">
        <v>12</v>
      </c>
      <c r="E329" s="36">
        <v>28</v>
      </c>
      <c r="F329" s="32"/>
    </row>
    <row r="330" spans="1:6" s="13" customFormat="1" x14ac:dyDescent="0.25">
      <c r="A330" s="37"/>
      <c r="B330" s="37"/>
      <c r="C330" s="34" t="s">
        <v>13</v>
      </c>
      <c r="D330" s="35" t="s">
        <v>14</v>
      </c>
      <c r="E330" s="36">
        <v>24</v>
      </c>
      <c r="F330" s="32">
        <f>E330/E331</f>
        <v>3</v>
      </c>
    </row>
    <row r="331" spans="1:6" s="13" customFormat="1" x14ac:dyDescent="0.25">
      <c r="A331" s="37"/>
      <c r="B331" s="37"/>
      <c r="C331" s="34"/>
      <c r="D331" s="35" t="s">
        <v>12</v>
      </c>
      <c r="E331" s="36">
        <v>8</v>
      </c>
      <c r="F331" s="32"/>
    </row>
    <row r="332" spans="1:6" s="13" customFormat="1" x14ac:dyDescent="0.25">
      <c r="A332" s="37"/>
      <c r="B332" s="37"/>
      <c r="C332" s="34" t="s">
        <v>15</v>
      </c>
      <c r="D332" s="35" t="s">
        <v>11</v>
      </c>
      <c r="E332" s="36">
        <v>0</v>
      </c>
      <c r="F332" s="32">
        <f xml:space="preserve"> (E332/E333)*100</f>
        <v>0</v>
      </c>
    </row>
    <row r="333" spans="1:6" s="13" customFormat="1" x14ac:dyDescent="0.25">
      <c r="A333" s="37"/>
      <c r="B333" s="37"/>
      <c r="C333" s="34"/>
      <c r="D333" s="35" t="s">
        <v>12</v>
      </c>
      <c r="E333" s="36">
        <v>28</v>
      </c>
      <c r="F333" s="32"/>
    </row>
    <row r="334" spans="1:6" s="13" customFormat="1" x14ac:dyDescent="0.25">
      <c r="A334" s="37"/>
      <c r="B334" s="37"/>
      <c r="C334" s="34" t="s">
        <v>16</v>
      </c>
      <c r="D334" s="35" t="s">
        <v>17</v>
      </c>
      <c r="E334" s="36">
        <v>916004.4</v>
      </c>
      <c r="F334" s="32">
        <f xml:space="preserve"> (E334/E335)*100</f>
        <v>20.153091475982887</v>
      </c>
    </row>
    <row r="335" spans="1:6" s="13" customFormat="1" x14ac:dyDescent="0.25">
      <c r="A335" s="38"/>
      <c r="B335" s="38"/>
      <c r="C335" s="34"/>
      <c r="D335" s="35" t="s">
        <v>18</v>
      </c>
      <c r="E335" s="36">
        <v>4545230.2</v>
      </c>
      <c r="F335" s="32"/>
    </row>
    <row r="336" spans="1:6" s="13" customFormat="1" x14ac:dyDescent="0.25">
      <c r="A336" s="33">
        <v>32</v>
      </c>
      <c r="B336" s="33" t="s">
        <v>70</v>
      </c>
      <c r="C336" s="34" t="s">
        <v>7</v>
      </c>
      <c r="D336" s="35" t="s">
        <v>8</v>
      </c>
      <c r="E336" s="36">
        <v>9920857.0199999996</v>
      </c>
      <c r="F336" s="32">
        <f xml:space="preserve"> ((E336-E337)/E336)*100</f>
        <v>10.831650610765484</v>
      </c>
    </row>
    <row r="337" spans="1:6" s="13" customFormat="1" x14ac:dyDescent="0.25">
      <c r="A337" s="37"/>
      <c r="B337" s="37"/>
      <c r="C337" s="34"/>
      <c r="D337" s="35" t="s">
        <v>9</v>
      </c>
      <c r="E337" s="36">
        <v>8846264.4499999993</v>
      </c>
      <c r="F337" s="32"/>
    </row>
    <row r="338" spans="1:6" s="13" customFormat="1" x14ac:dyDescent="0.25">
      <c r="A338" s="37"/>
      <c r="B338" s="37"/>
      <c r="C338" s="34" t="s">
        <v>10</v>
      </c>
      <c r="D338" s="35" t="s">
        <v>11</v>
      </c>
      <c r="E338" s="36">
        <v>16</v>
      </c>
      <c r="F338" s="32">
        <f xml:space="preserve"> (E338/E339)*100</f>
        <v>44.444444444444443</v>
      </c>
    </row>
    <row r="339" spans="1:6" s="13" customFormat="1" x14ac:dyDescent="0.25">
      <c r="A339" s="37"/>
      <c r="B339" s="37"/>
      <c r="C339" s="34"/>
      <c r="D339" s="35" t="s">
        <v>12</v>
      </c>
      <c r="E339" s="36">
        <v>36</v>
      </c>
      <c r="F339" s="32"/>
    </row>
    <row r="340" spans="1:6" s="13" customFormat="1" x14ac:dyDescent="0.25">
      <c r="A340" s="37"/>
      <c r="B340" s="37"/>
      <c r="C340" s="34" t="s">
        <v>13</v>
      </c>
      <c r="D340" s="35" t="s">
        <v>14</v>
      </c>
      <c r="E340" s="36">
        <v>60</v>
      </c>
      <c r="F340" s="32">
        <f>E340/E341</f>
        <v>3.3333333333333335</v>
      </c>
    </row>
    <row r="341" spans="1:6" s="13" customFormat="1" x14ac:dyDescent="0.25">
      <c r="A341" s="37"/>
      <c r="B341" s="37"/>
      <c r="C341" s="34"/>
      <c r="D341" s="35" t="s">
        <v>12</v>
      </c>
      <c r="E341" s="36">
        <v>18</v>
      </c>
      <c r="F341" s="32"/>
    </row>
    <row r="342" spans="1:6" s="13" customFormat="1" x14ac:dyDescent="0.25">
      <c r="A342" s="37"/>
      <c r="B342" s="37"/>
      <c r="C342" s="34" t="s">
        <v>15</v>
      </c>
      <c r="D342" s="35" t="s">
        <v>11</v>
      </c>
      <c r="E342" s="36">
        <v>1</v>
      </c>
      <c r="F342" s="32">
        <f xml:space="preserve"> (E342/E343)*100</f>
        <v>2.7777777777777777</v>
      </c>
    </row>
    <row r="343" spans="1:6" s="13" customFormat="1" x14ac:dyDescent="0.25">
      <c r="A343" s="37"/>
      <c r="B343" s="37"/>
      <c r="C343" s="34"/>
      <c r="D343" s="35" t="s">
        <v>12</v>
      </c>
      <c r="E343" s="36">
        <v>36</v>
      </c>
      <c r="F343" s="32"/>
    </row>
    <row r="344" spans="1:6" s="13" customFormat="1" x14ac:dyDescent="0.25">
      <c r="A344" s="37"/>
      <c r="B344" s="37"/>
      <c r="C344" s="34" t="s">
        <v>16</v>
      </c>
      <c r="D344" s="35" t="s">
        <v>17</v>
      </c>
      <c r="E344" s="36">
        <v>875883.93</v>
      </c>
      <c r="F344" s="32">
        <f xml:space="preserve"> (E344/E345)*100</f>
        <v>23.940111712804267</v>
      </c>
    </row>
    <row r="345" spans="1:6" s="13" customFormat="1" x14ac:dyDescent="0.25">
      <c r="A345" s="38"/>
      <c r="B345" s="38"/>
      <c r="C345" s="34"/>
      <c r="D345" s="35" t="s">
        <v>18</v>
      </c>
      <c r="E345" s="36">
        <v>3658645.96</v>
      </c>
      <c r="F345" s="32"/>
    </row>
    <row r="346" spans="1:6" s="13" customFormat="1" x14ac:dyDescent="0.25">
      <c r="A346" s="33">
        <v>33</v>
      </c>
      <c r="B346" s="33" t="s">
        <v>26</v>
      </c>
      <c r="C346" s="34" t="s">
        <v>7</v>
      </c>
      <c r="D346" s="35" t="s">
        <v>8</v>
      </c>
      <c r="E346" s="36">
        <v>7483003.5999999996</v>
      </c>
      <c r="F346" s="32">
        <f xml:space="preserve"> ((E346-E347)/E346)*100</f>
        <v>11.460506714175574</v>
      </c>
    </row>
    <row r="347" spans="1:6" s="13" customFormat="1" x14ac:dyDescent="0.25">
      <c r="A347" s="37"/>
      <c r="B347" s="37"/>
      <c r="C347" s="34"/>
      <c r="D347" s="35" t="s">
        <v>9</v>
      </c>
      <c r="E347" s="36">
        <v>6625413.4699999997</v>
      </c>
      <c r="F347" s="32"/>
    </row>
    <row r="348" spans="1:6" s="13" customFormat="1" x14ac:dyDescent="0.25">
      <c r="A348" s="37"/>
      <c r="B348" s="37"/>
      <c r="C348" s="34" t="s">
        <v>10</v>
      </c>
      <c r="D348" s="35" t="s">
        <v>11</v>
      </c>
      <c r="E348" s="36">
        <v>25</v>
      </c>
      <c r="F348" s="32">
        <f xml:space="preserve"> (E348/E349)*100</f>
        <v>12.755102040816327</v>
      </c>
    </row>
    <row r="349" spans="1:6" s="13" customFormat="1" x14ac:dyDescent="0.25">
      <c r="A349" s="37"/>
      <c r="B349" s="37"/>
      <c r="C349" s="34"/>
      <c r="D349" s="35" t="s">
        <v>12</v>
      </c>
      <c r="E349" s="36">
        <v>196</v>
      </c>
      <c r="F349" s="32"/>
    </row>
    <row r="350" spans="1:6" s="13" customFormat="1" x14ac:dyDescent="0.25">
      <c r="A350" s="37"/>
      <c r="B350" s="37"/>
      <c r="C350" s="34" t="s">
        <v>13</v>
      </c>
      <c r="D350" s="35" t="s">
        <v>14</v>
      </c>
      <c r="E350" s="36">
        <v>45</v>
      </c>
      <c r="F350" s="32">
        <f>E350/E351</f>
        <v>1.8</v>
      </c>
    </row>
    <row r="351" spans="1:6" s="13" customFormat="1" x14ac:dyDescent="0.25">
      <c r="A351" s="37"/>
      <c r="B351" s="37"/>
      <c r="C351" s="34"/>
      <c r="D351" s="35" t="s">
        <v>12</v>
      </c>
      <c r="E351" s="36">
        <v>25</v>
      </c>
      <c r="F351" s="32"/>
    </row>
    <row r="352" spans="1:6" s="13" customFormat="1" x14ac:dyDescent="0.25">
      <c r="A352" s="37"/>
      <c r="B352" s="37"/>
      <c r="C352" s="34" t="s">
        <v>15</v>
      </c>
      <c r="D352" s="35" t="s">
        <v>11</v>
      </c>
      <c r="E352" s="36">
        <v>1</v>
      </c>
      <c r="F352" s="32">
        <f xml:space="preserve"> (E352/E353)*100</f>
        <v>0.45248868778280549</v>
      </c>
    </row>
    <row r="353" spans="1:6" s="13" customFormat="1" x14ac:dyDescent="0.25">
      <c r="A353" s="37"/>
      <c r="B353" s="37"/>
      <c r="C353" s="34"/>
      <c r="D353" s="35" t="s">
        <v>12</v>
      </c>
      <c r="E353" s="36">
        <v>221</v>
      </c>
      <c r="F353" s="32"/>
    </row>
    <row r="354" spans="1:6" s="13" customFormat="1" x14ac:dyDescent="0.25">
      <c r="A354" s="37"/>
      <c r="B354" s="37"/>
      <c r="C354" s="34" t="s">
        <v>16</v>
      </c>
      <c r="D354" s="35" t="s">
        <v>17</v>
      </c>
      <c r="E354" s="36">
        <v>3950918.99</v>
      </c>
      <c r="F354" s="32">
        <f xml:space="preserve"> (E354/E355)*100</f>
        <v>45.688105006217008</v>
      </c>
    </row>
    <row r="355" spans="1:6" s="13" customFormat="1" x14ac:dyDescent="0.25">
      <c r="A355" s="38"/>
      <c r="B355" s="38"/>
      <c r="C355" s="34"/>
      <c r="D355" s="35" t="s">
        <v>18</v>
      </c>
      <c r="E355" s="36">
        <v>8647587.7899999991</v>
      </c>
      <c r="F355" s="32"/>
    </row>
    <row r="356" spans="1:6" s="13" customFormat="1" x14ac:dyDescent="0.25">
      <c r="A356" s="33">
        <v>34</v>
      </c>
      <c r="B356" s="33" t="s">
        <v>42</v>
      </c>
      <c r="C356" s="34" t="s">
        <v>7</v>
      </c>
      <c r="D356" s="35" t="s">
        <v>8</v>
      </c>
      <c r="E356" s="36">
        <v>2438311.64</v>
      </c>
      <c r="F356" s="32">
        <f xml:space="preserve"> ((E356-E357)/E356)*100</f>
        <v>18.548816426107049</v>
      </c>
    </row>
    <row r="357" spans="1:6" s="13" customFormat="1" x14ac:dyDescent="0.25">
      <c r="A357" s="37"/>
      <c r="B357" s="37"/>
      <c r="C357" s="34"/>
      <c r="D357" s="35" t="s">
        <v>9</v>
      </c>
      <c r="E357" s="36">
        <v>1986033.69</v>
      </c>
      <c r="F357" s="32"/>
    </row>
    <row r="358" spans="1:6" s="13" customFormat="1" x14ac:dyDescent="0.25">
      <c r="A358" s="37"/>
      <c r="B358" s="37"/>
      <c r="C358" s="34" t="s">
        <v>10</v>
      </c>
      <c r="D358" s="35" t="s">
        <v>11</v>
      </c>
      <c r="E358" s="36">
        <v>8</v>
      </c>
      <c r="F358" s="32">
        <f xml:space="preserve"> (E358/E359)*100</f>
        <v>5.755395683453238</v>
      </c>
    </row>
    <row r="359" spans="1:6" s="13" customFormat="1" x14ac:dyDescent="0.25">
      <c r="A359" s="37"/>
      <c r="B359" s="37"/>
      <c r="C359" s="34"/>
      <c r="D359" s="35" t="s">
        <v>12</v>
      </c>
      <c r="E359" s="36">
        <v>139</v>
      </c>
      <c r="F359" s="32"/>
    </row>
    <row r="360" spans="1:6" s="13" customFormat="1" x14ac:dyDescent="0.25">
      <c r="A360" s="37"/>
      <c r="B360" s="37"/>
      <c r="C360" s="34" t="s">
        <v>13</v>
      </c>
      <c r="D360" s="35" t="s">
        <v>14</v>
      </c>
      <c r="E360" s="36">
        <v>26</v>
      </c>
      <c r="F360" s="32">
        <f>E360/E361</f>
        <v>3.25</v>
      </c>
    </row>
    <row r="361" spans="1:6" s="13" customFormat="1" x14ac:dyDescent="0.25">
      <c r="A361" s="37"/>
      <c r="B361" s="37"/>
      <c r="C361" s="34"/>
      <c r="D361" s="35" t="s">
        <v>12</v>
      </c>
      <c r="E361" s="36">
        <v>8</v>
      </c>
      <c r="F361" s="32"/>
    </row>
    <row r="362" spans="1:6" s="13" customFormat="1" x14ac:dyDescent="0.25">
      <c r="A362" s="37"/>
      <c r="B362" s="37"/>
      <c r="C362" s="34" t="s">
        <v>15</v>
      </c>
      <c r="D362" s="35" t="s">
        <v>11</v>
      </c>
      <c r="E362" s="36">
        <v>0</v>
      </c>
      <c r="F362" s="32">
        <f xml:space="preserve"> (E362/E363)*100</f>
        <v>0</v>
      </c>
    </row>
    <row r="363" spans="1:6" s="13" customFormat="1" x14ac:dyDescent="0.25">
      <c r="A363" s="37"/>
      <c r="B363" s="37"/>
      <c r="C363" s="34"/>
      <c r="D363" s="35" t="s">
        <v>12</v>
      </c>
      <c r="E363" s="36">
        <v>139</v>
      </c>
      <c r="F363" s="32"/>
    </row>
    <row r="364" spans="1:6" s="13" customFormat="1" x14ac:dyDescent="0.25">
      <c r="A364" s="37"/>
      <c r="B364" s="37"/>
      <c r="C364" s="34" t="s">
        <v>16</v>
      </c>
      <c r="D364" s="35" t="s">
        <v>17</v>
      </c>
      <c r="E364" s="36">
        <v>1810950.19</v>
      </c>
      <c r="F364" s="32">
        <f xml:space="preserve"> (E364/E365)*100</f>
        <v>36.488287360722126</v>
      </c>
    </row>
    <row r="365" spans="1:6" s="13" customFormat="1" x14ac:dyDescent="0.25">
      <c r="A365" s="38"/>
      <c r="B365" s="38"/>
      <c r="C365" s="34"/>
      <c r="D365" s="35" t="s">
        <v>18</v>
      </c>
      <c r="E365" s="36">
        <v>4963100</v>
      </c>
      <c r="F365" s="32"/>
    </row>
    <row r="366" spans="1:6" s="13" customFormat="1" x14ac:dyDescent="0.25">
      <c r="A366" s="33">
        <v>35</v>
      </c>
      <c r="B366" s="33" t="s">
        <v>45</v>
      </c>
      <c r="C366" s="34" t="s">
        <v>7</v>
      </c>
      <c r="D366" s="35" t="s">
        <v>8</v>
      </c>
      <c r="E366" s="36">
        <v>9456055.4700000007</v>
      </c>
      <c r="F366" s="32">
        <f xml:space="preserve"> ((E366-E367)/E366)*100</f>
        <v>2.9088357283081909</v>
      </c>
    </row>
    <row r="367" spans="1:6" s="13" customFormat="1" x14ac:dyDescent="0.25">
      <c r="A367" s="37"/>
      <c r="B367" s="37"/>
      <c r="C367" s="34"/>
      <c r="D367" s="35" t="s">
        <v>9</v>
      </c>
      <c r="E367" s="36">
        <v>9180994.3499999996</v>
      </c>
      <c r="F367" s="32"/>
    </row>
    <row r="368" spans="1:6" s="13" customFormat="1" x14ac:dyDescent="0.25">
      <c r="A368" s="37"/>
      <c r="B368" s="37"/>
      <c r="C368" s="34" t="s">
        <v>10</v>
      </c>
      <c r="D368" s="35" t="s">
        <v>11</v>
      </c>
      <c r="E368" s="36">
        <v>15</v>
      </c>
      <c r="F368" s="32">
        <f xml:space="preserve"> (E368/E369)*100</f>
        <v>100</v>
      </c>
    </row>
    <row r="369" spans="1:6" s="13" customFormat="1" x14ac:dyDescent="0.25">
      <c r="A369" s="37"/>
      <c r="B369" s="37"/>
      <c r="C369" s="34"/>
      <c r="D369" s="35" t="s">
        <v>12</v>
      </c>
      <c r="E369" s="36">
        <v>15</v>
      </c>
      <c r="F369" s="32"/>
    </row>
    <row r="370" spans="1:6" s="13" customFormat="1" x14ac:dyDescent="0.25">
      <c r="A370" s="37"/>
      <c r="B370" s="37"/>
      <c r="C370" s="34" t="s">
        <v>13</v>
      </c>
      <c r="D370" s="35" t="s">
        <v>14</v>
      </c>
      <c r="E370" s="36">
        <v>45</v>
      </c>
      <c r="F370" s="32">
        <f>E370/E371</f>
        <v>3</v>
      </c>
    </row>
    <row r="371" spans="1:6" s="13" customFormat="1" x14ac:dyDescent="0.25">
      <c r="A371" s="37"/>
      <c r="B371" s="37"/>
      <c r="C371" s="34"/>
      <c r="D371" s="35" t="s">
        <v>12</v>
      </c>
      <c r="E371" s="36">
        <v>15</v>
      </c>
      <c r="F371" s="32"/>
    </row>
    <row r="372" spans="1:6" s="13" customFormat="1" x14ac:dyDescent="0.25">
      <c r="A372" s="37"/>
      <c r="B372" s="37"/>
      <c r="C372" s="34" t="s">
        <v>15</v>
      </c>
      <c r="D372" s="35" t="s">
        <v>11</v>
      </c>
      <c r="E372" s="36">
        <v>0</v>
      </c>
      <c r="F372" s="32">
        <f xml:space="preserve"> (E372/E373)*100</f>
        <v>0</v>
      </c>
    </row>
    <row r="373" spans="1:6" s="13" customFormat="1" x14ac:dyDescent="0.25">
      <c r="A373" s="37"/>
      <c r="B373" s="37"/>
      <c r="C373" s="34"/>
      <c r="D373" s="35" t="s">
        <v>12</v>
      </c>
      <c r="E373" s="36">
        <v>15</v>
      </c>
      <c r="F373" s="32"/>
    </row>
    <row r="374" spans="1:6" s="13" customFormat="1" x14ac:dyDescent="0.25">
      <c r="A374" s="37"/>
      <c r="B374" s="37"/>
      <c r="C374" s="34" t="s">
        <v>16</v>
      </c>
      <c r="D374" s="35" t="s">
        <v>17</v>
      </c>
      <c r="E374" s="36">
        <v>6991570.1799999997</v>
      </c>
      <c r="F374" s="32">
        <f xml:space="preserve"> (E374/E375)*100</f>
        <v>66.21871115615204</v>
      </c>
    </row>
    <row r="375" spans="1:6" s="13" customFormat="1" x14ac:dyDescent="0.25">
      <c r="A375" s="38"/>
      <c r="B375" s="38"/>
      <c r="C375" s="34"/>
      <c r="D375" s="35" t="s">
        <v>18</v>
      </c>
      <c r="E375" s="36">
        <v>10558300</v>
      </c>
      <c r="F375" s="32"/>
    </row>
    <row r="376" spans="1:6" s="13" customFormat="1" x14ac:dyDescent="0.25">
      <c r="A376" s="33">
        <v>36</v>
      </c>
      <c r="B376" s="33" t="s">
        <v>48</v>
      </c>
      <c r="C376" s="34" t="s">
        <v>7</v>
      </c>
      <c r="D376" s="35" t="s">
        <v>8</v>
      </c>
      <c r="E376" s="36">
        <f>(1182700+119968.8+222960+211920+119952.48+119987.25)</f>
        <v>1977488.53</v>
      </c>
      <c r="F376" s="32">
        <f xml:space="preserve"> ((E376-E377)/E376)*100</f>
        <v>2.6239307693986946</v>
      </c>
    </row>
    <row r="377" spans="1:6" s="13" customFormat="1" x14ac:dyDescent="0.25">
      <c r="A377" s="37"/>
      <c r="B377" s="37"/>
      <c r="C377" s="34"/>
      <c r="D377" s="35" t="s">
        <v>9</v>
      </c>
      <c r="E377" s="36">
        <f>(1182700+119968.8+181966.8+211920+118360+110685)</f>
        <v>1925600.6</v>
      </c>
      <c r="F377" s="32"/>
    </row>
    <row r="378" spans="1:6" s="13" customFormat="1" x14ac:dyDescent="0.25">
      <c r="A378" s="37"/>
      <c r="B378" s="37"/>
      <c r="C378" s="34" t="s">
        <v>10</v>
      </c>
      <c r="D378" s="35" t="s">
        <v>11</v>
      </c>
      <c r="E378" s="36">
        <v>6</v>
      </c>
      <c r="F378" s="32">
        <f xml:space="preserve"> (E378/E379)*100</f>
        <v>7.4074074074074066</v>
      </c>
    </row>
    <row r="379" spans="1:6" s="13" customFormat="1" x14ac:dyDescent="0.25">
      <c r="A379" s="37"/>
      <c r="B379" s="37"/>
      <c r="C379" s="34"/>
      <c r="D379" s="35" t="s">
        <v>12</v>
      </c>
      <c r="E379" s="36">
        <v>81</v>
      </c>
      <c r="F379" s="32"/>
    </row>
    <row r="380" spans="1:6" s="13" customFormat="1" x14ac:dyDescent="0.25">
      <c r="A380" s="37"/>
      <c r="B380" s="37"/>
      <c r="C380" s="34" t="s">
        <v>13</v>
      </c>
      <c r="D380" s="35" t="s">
        <v>14</v>
      </c>
      <c r="E380" s="36">
        <v>8</v>
      </c>
      <c r="F380" s="32">
        <f>E380/E381</f>
        <v>1.3333333333333333</v>
      </c>
    </row>
    <row r="381" spans="1:6" s="13" customFormat="1" x14ac:dyDescent="0.25">
      <c r="A381" s="37"/>
      <c r="B381" s="37"/>
      <c r="C381" s="34"/>
      <c r="D381" s="35" t="s">
        <v>12</v>
      </c>
      <c r="E381" s="36">
        <v>6</v>
      </c>
      <c r="F381" s="32"/>
    </row>
    <row r="382" spans="1:6" s="13" customFormat="1" x14ac:dyDescent="0.25">
      <c r="A382" s="37"/>
      <c r="B382" s="37"/>
      <c r="C382" s="34" t="s">
        <v>15</v>
      </c>
      <c r="D382" s="35" t="s">
        <v>11</v>
      </c>
      <c r="E382" s="36">
        <v>0</v>
      </c>
      <c r="F382" s="32">
        <f xml:space="preserve"> (E382/E383)*100</f>
        <v>0</v>
      </c>
    </row>
    <row r="383" spans="1:6" s="13" customFormat="1" x14ac:dyDescent="0.25">
      <c r="A383" s="37"/>
      <c r="B383" s="37"/>
      <c r="C383" s="34"/>
      <c r="D383" s="35" t="s">
        <v>12</v>
      </c>
      <c r="E383" s="36">
        <v>6</v>
      </c>
      <c r="F383" s="32"/>
    </row>
    <row r="384" spans="1:6" s="13" customFormat="1" x14ac:dyDescent="0.25">
      <c r="A384" s="37"/>
      <c r="B384" s="37"/>
      <c r="C384" s="34" t="s">
        <v>16</v>
      </c>
      <c r="D384" s="35" t="s">
        <v>17</v>
      </c>
      <c r="E384" s="36">
        <v>2355266.5699999998</v>
      </c>
      <c r="F384" s="32">
        <f xml:space="preserve"> (E384/E385)*100</f>
        <v>21.220819054044284</v>
      </c>
    </row>
    <row r="385" spans="1:6" s="13" customFormat="1" x14ac:dyDescent="0.25">
      <c r="A385" s="38"/>
      <c r="B385" s="38"/>
      <c r="C385" s="34"/>
      <c r="D385" s="35" t="s">
        <v>18</v>
      </c>
      <c r="E385" s="36">
        <v>11098848.560000001</v>
      </c>
      <c r="F385" s="32"/>
    </row>
    <row r="386" spans="1:6" s="13" customFormat="1" x14ac:dyDescent="0.25">
      <c r="A386" s="33">
        <v>37</v>
      </c>
      <c r="B386" s="33" t="s">
        <v>49</v>
      </c>
      <c r="C386" s="34" t="s">
        <v>7</v>
      </c>
      <c r="D386" s="35" t="s">
        <v>8</v>
      </c>
      <c r="E386" s="36">
        <v>2863578.07</v>
      </c>
      <c r="F386" s="32">
        <f xml:space="preserve"> ((E386-E387)/E386)*100</f>
        <v>8.7809671625261352</v>
      </c>
    </row>
    <row r="387" spans="1:6" s="13" customFormat="1" x14ac:dyDescent="0.25">
      <c r="A387" s="37"/>
      <c r="B387" s="37"/>
      <c r="C387" s="34"/>
      <c r="D387" s="35" t="s">
        <v>9</v>
      </c>
      <c r="E387" s="36">
        <v>2612128.2200000002</v>
      </c>
      <c r="F387" s="32"/>
    </row>
    <row r="388" spans="1:6" s="13" customFormat="1" x14ac:dyDescent="0.25">
      <c r="A388" s="37"/>
      <c r="B388" s="37"/>
      <c r="C388" s="34" t="s">
        <v>10</v>
      </c>
      <c r="D388" s="35" t="s">
        <v>11</v>
      </c>
      <c r="E388" s="36">
        <v>7</v>
      </c>
      <c r="F388" s="32">
        <f xml:space="preserve"> (E388/E389)*100</f>
        <v>38.888888888888893</v>
      </c>
    </row>
    <row r="389" spans="1:6" s="13" customFormat="1" x14ac:dyDescent="0.25">
      <c r="A389" s="37"/>
      <c r="B389" s="37"/>
      <c r="C389" s="34"/>
      <c r="D389" s="35" t="s">
        <v>12</v>
      </c>
      <c r="E389" s="36">
        <v>18</v>
      </c>
      <c r="F389" s="32"/>
    </row>
    <row r="390" spans="1:6" s="13" customFormat="1" x14ac:dyDescent="0.25">
      <c r="A390" s="37"/>
      <c r="B390" s="37"/>
      <c r="C390" s="34" t="s">
        <v>13</v>
      </c>
      <c r="D390" s="35" t="s">
        <v>14</v>
      </c>
      <c r="E390" s="36">
        <v>18</v>
      </c>
      <c r="F390" s="32">
        <f>E390/E391</f>
        <v>2.5714285714285716</v>
      </c>
    </row>
    <row r="391" spans="1:6" s="13" customFormat="1" x14ac:dyDescent="0.25">
      <c r="A391" s="37"/>
      <c r="B391" s="37"/>
      <c r="C391" s="34"/>
      <c r="D391" s="35" t="s">
        <v>12</v>
      </c>
      <c r="E391" s="36">
        <v>7</v>
      </c>
      <c r="F391" s="32"/>
    </row>
    <row r="392" spans="1:6" s="13" customFormat="1" x14ac:dyDescent="0.25">
      <c r="A392" s="37"/>
      <c r="B392" s="37"/>
      <c r="C392" s="34" t="s">
        <v>15</v>
      </c>
      <c r="D392" s="35" t="s">
        <v>11</v>
      </c>
      <c r="E392" s="36">
        <v>1</v>
      </c>
      <c r="F392" s="32">
        <f xml:space="preserve"> (E392/E393)*100</f>
        <v>5.5555555555555554</v>
      </c>
    </row>
    <row r="393" spans="1:6" s="13" customFormat="1" x14ac:dyDescent="0.25">
      <c r="A393" s="37"/>
      <c r="B393" s="37"/>
      <c r="C393" s="34"/>
      <c r="D393" s="35" t="s">
        <v>12</v>
      </c>
      <c r="E393" s="36">
        <v>18</v>
      </c>
      <c r="F393" s="32"/>
    </row>
    <row r="394" spans="1:6" s="13" customFormat="1" x14ac:dyDescent="0.25">
      <c r="A394" s="37"/>
      <c r="B394" s="37"/>
      <c r="C394" s="34" t="s">
        <v>16</v>
      </c>
      <c r="D394" s="35" t="s">
        <v>17</v>
      </c>
      <c r="E394" s="36">
        <v>1594908.93</v>
      </c>
      <c r="F394" s="32">
        <f xml:space="preserve"> (E394/E395)*100</f>
        <v>28.333433856148432</v>
      </c>
    </row>
    <row r="395" spans="1:6" s="13" customFormat="1" x14ac:dyDescent="0.25">
      <c r="A395" s="38"/>
      <c r="B395" s="38"/>
      <c r="C395" s="34"/>
      <c r="D395" s="35" t="s">
        <v>18</v>
      </c>
      <c r="E395" s="36">
        <v>5629070.3700000001</v>
      </c>
      <c r="F395" s="32"/>
    </row>
    <row r="396" spans="1:6" s="13" customFormat="1" x14ac:dyDescent="0.25">
      <c r="A396" s="33">
        <v>38</v>
      </c>
      <c r="B396" s="33" t="s">
        <v>54</v>
      </c>
      <c r="C396" s="34" t="s">
        <v>7</v>
      </c>
      <c r="D396" s="35" t="s">
        <v>8</v>
      </c>
      <c r="E396" s="36">
        <v>1232.8</v>
      </c>
      <c r="F396" s="32">
        <f xml:space="preserve"> ((E396-E397)/E396)*100</f>
        <v>46.317326411421156</v>
      </c>
    </row>
    <row r="397" spans="1:6" s="13" customFormat="1" x14ac:dyDescent="0.25">
      <c r="A397" s="37"/>
      <c r="B397" s="37"/>
      <c r="C397" s="34"/>
      <c r="D397" s="35" t="s">
        <v>9</v>
      </c>
      <c r="E397" s="36">
        <v>661.8</v>
      </c>
      <c r="F397" s="32"/>
    </row>
    <row r="398" spans="1:6" s="13" customFormat="1" x14ac:dyDescent="0.25">
      <c r="A398" s="37"/>
      <c r="B398" s="37"/>
      <c r="C398" s="34" t="s">
        <v>10</v>
      </c>
      <c r="D398" s="35" t="s">
        <v>11</v>
      </c>
      <c r="E398" s="36">
        <v>5</v>
      </c>
      <c r="F398" s="32">
        <f xml:space="preserve"> (E398/E399)*100</f>
        <v>1.4285714285714286</v>
      </c>
    </row>
    <row r="399" spans="1:6" s="13" customFormat="1" x14ac:dyDescent="0.25">
      <c r="A399" s="37"/>
      <c r="B399" s="37"/>
      <c r="C399" s="34"/>
      <c r="D399" s="35" t="s">
        <v>12</v>
      </c>
      <c r="E399" s="36">
        <v>350</v>
      </c>
      <c r="F399" s="32"/>
    </row>
    <row r="400" spans="1:6" s="13" customFormat="1" x14ac:dyDescent="0.25">
      <c r="A400" s="37"/>
      <c r="B400" s="37"/>
      <c r="C400" s="34" t="s">
        <v>13</v>
      </c>
      <c r="D400" s="35" t="s">
        <v>14</v>
      </c>
      <c r="E400" s="36">
        <v>18</v>
      </c>
      <c r="F400" s="32">
        <f>E400/E401</f>
        <v>3.6</v>
      </c>
    </row>
    <row r="401" spans="1:6" s="13" customFormat="1" x14ac:dyDescent="0.25">
      <c r="A401" s="37"/>
      <c r="B401" s="37"/>
      <c r="C401" s="34"/>
      <c r="D401" s="35" t="s">
        <v>12</v>
      </c>
      <c r="E401" s="36">
        <v>5</v>
      </c>
      <c r="F401" s="32"/>
    </row>
    <row r="402" spans="1:6" s="13" customFormat="1" x14ac:dyDescent="0.25">
      <c r="A402" s="37"/>
      <c r="B402" s="37"/>
      <c r="C402" s="34" t="s">
        <v>15</v>
      </c>
      <c r="D402" s="35" t="s">
        <v>11</v>
      </c>
      <c r="E402" s="36">
        <v>1</v>
      </c>
      <c r="F402" s="32">
        <f xml:space="preserve"> (E402/E403)*100</f>
        <v>0.2857142857142857</v>
      </c>
    </row>
    <row r="403" spans="1:6" s="13" customFormat="1" x14ac:dyDescent="0.25">
      <c r="A403" s="37"/>
      <c r="B403" s="37"/>
      <c r="C403" s="34"/>
      <c r="D403" s="35" t="s">
        <v>12</v>
      </c>
      <c r="E403" s="36">
        <v>350</v>
      </c>
      <c r="F403" s="32"/>
    </row>
    <row r="404" spans="1:6" s="13" customFormat="1" x14ac:dyDescent="0.25">
      <c r="A404" s="37"/>
      <c r="B404" s="37"/>
      <c r="C404" s="34" t="s">
        <v>16</v>
      </c>
      <c r="D404" s="35" t="s">
        <v>17</v>
      </c>
      <c r="E404" s="36">
        <v>1232.8</v>
      </c>
      <c r="F404" s="32">
        <f xml:space="preserve"> (E404/E405)*100</f>
        <v>21.39609149918428</v>
      </c>
    </row>
    <row r="405" spans="1:6" s="13" customFormat="1" x14ac:dyDescent="0.25">
      <c r="A405" s="38"/>
      <c r="B405" s="38"/>
      <c r="C405" s="34"/>
      <c r="D405" s="35" t="s">
        <v>18</v>
      </c>
      <c r="E405" s="36">
        <v>5761.8</v>
      </c>
      <c r="F405" s="32"/>
    </row>
    <row r="406" spans="1:6" s="13" customFormat="1" x14ac:dyDescent="0.25">
      <c r="A406" s="33">
        <v>39</v>
      </c>
      <c r="B406" s="33" t="s">
        <v>55</v>
      </c>
      <c r="C406" s="34" t="s">
        <v>7</v>
      </c>
      <c r="D406" s="35" t="s">
        <v>8</v>
      </c>
      <c r="E406" s="36">
        <v>2817359.3</v>
      </c>
      <c r="F406" s="32">
        <f xml:space="preserve"> ((E406-E407)/E406)*100</f>
        <v>2.7380948535743999</v>
      </c>
    </row>
    <row r="407" spans="1:6" s="13" customFormat="1" x14ac:dyDescent="0.25">
      <c r="A407" s="37"/>
      <c r="B407" s="37"/>
      <c r="C407" s="34"/>
      <c r="D407" s="35" t="s">
        <v>9</v>
      </c>
      <c r="E407" s="36">
        <v>2740217.33</v>
      </c>
      <c r="F407" s="32"/>
    </row>
    <row r="408" spans="1:6" s="13" customFormat="1" x14ac:dyDescent="0.25">
      <c r="A408" s="37"/>
      <c r="B408" s="37"/>
      <c r="C408" s="34" t="s">
        <v>10</v>
      </c>
      <c r="D408" s="35" t="s">
        <v>11</v>
      </c>
      <c r="E408" s="36">
        <v>10</v>
      </c>
      <c r="F408" s="32">
        <f xml:space="preserve"> (E408/E409)*100</f>
        <v>32.258064516129032</v>
      </c>
    </row>
    <row r="409" spans="1:6" s="13" customFormat="1" x14ac:dyDescent="0.25">
      <c r="A409" s="37"/>
      <c r="B409" s="37"/>
      <c r="C409" s="34"/>
      <c r="D409" s="35" t="s">
        <v>12</v>
      </c>
      <c r="E409" s="36">
        <v>31</v>
      </c>
      <c r="F409" s="32"/>
    </row>
    <row r="410" spans="1:6" s="13" customFormat="1" x14ac:dyDescent="0.25">
      <c r="A410" s="37"/>
      <c r="B410" s="37"/>
      <c r="C410" s="34" t="s">
        <v>13</v>
      </c>
      <c r="D410" s="35" t="s">
        <v>14</v>
      </c>
      <c r="E410" s="36">
        <v>15</v>
      </c>
      <c r="F410" s="32">
        <f>E410/E411</f>
        <v>1.5</v>
      </c>
    </row>
    <row r="411" spans="1:6" s="13" customFormat="1" x14ac:dyDescent="0.25">
      <c r="A411" s="37"/>
      <c r="B411" s="37"/>
      <c r="C411" s="34"/>
      <c r="D411" s="35" t="s">
        <v>12</v>
      </c>
      <c r="E411" s="36">
        <v>10</v>
      </c>
      <c r="F411" s="32"/>
    </row>
    <row r="412" spans="1:6" s="13" customFormat="1" x14ac:dyDescent="0.25">
      <c r="A412" s="37"/>
      <c r="B412" s="37"/>
      <c r="C412" s="34" t="s">
        <v>15</v>
      </c>
      <c r="D412" s="35" t="s">
        <v>11</v>
      </c>
      <c r="E412" s="36">
        <v>0</v>
      </c>
      <c r="F412" s="32">
        <f xml:space="preserve"> (E412/E413)*100</f>
        <v>0</v>
      </c>
    </row>
    <row r="413" spans="1:6" s="13" customFormat="1" x14ac:dyDescent="0.25">
      <c r="A413" s="37"/>
      <c r="B413" s="37"/>
      <c r="C413" s="34"/>
      <c r="D413" s="35" t="s">
        <v>12</v>
      </c>
      <c r="E413" s="36">
        <v>31</v>
      </c>
      <c r="F413" s="32"/>
    </row>
    <row r="414" spans="1:6" s="13" customFormat="1" x14ac:dyDescent="0.25">
      <c r="A414" s="37"/>
      <c r="B414" s="37"/>
      <c r="C414" s="34" t="s">
        <v>16</v>
      </c>
      <c r="D414" s="35" t="s">
        <v>17</v>
      </c>
      <c r="E414" s="36">
        <v>528683.79</v>
      </c>
      <c r="F414" s="32">
        <f xml:space="preserve"> (E414/E415)*100</f>
        <v>7.1228990373888896</v>
      </c>
    </row>
    <row r="415" spans="1:6" s="13" customFormat="1" x14ac:dyDescent="0.25">
      <c r="A415" s="38"/>
      <c r="B415" s="38"/>
      <c r="C415" s="34"/>
      <c r="D415" s="35" t="s">
        <v>18</v>
      </c>
      <c r="E415" s="36">
        <v>7422312</v>
      </c>
      <c r="F415" s="32"/>
    </row>
    <row r="416" spans="1:6" s="13" customFormat="1" x14ac:dyDescent="0.25">
      <c r="A416" s="33">
        <v>40</v>
      </c>
      <c r="B416" s="33" t="s">
        <v>58</v>
      </c>
      <c r="C416" s="34" t="s">
        <v>7</v>
      </c>
      <c r="D416" s="35" t="s">
        <v>8</v>
      </c>
      <c r="E416" s="36">
        <v>4915611.3</v>
      </c>
      <c r="F416" s="32">
        <f xml:space="preserve"> ((E416-E417)/E416)*100</f>
        <v>4.6479785738957755</v>
      </c>
    </row>
    <row r="417" spans="1:6" s="13" customFormat="1" x14ac:dyDescent="0.25">
      <c r="A417" s="37"/>
      <c r="B417" s="37"/>
      <c r="C417" s="34"/>
      <c r="D417" s="35" t="s">
        <v>9</v>
      </c>
      <c r="E417" s="36">
        <v>4687134.74</v>
      </c>
      <c r="F417" s="32"/>
    </row>
    <row r="418" spans="1:6" s="13" customFormat="1" x14ac:dyDescent="0.25">
      <c r="A418" s="37"/>
      <c r="B418" s="37"/>
      <c r="C418" s="34" t="s">
        <v>10</v>
      </c>
      <c r="D418" s="35" t="s">
        <v>11</v>
      </c>
      <c r="E418" s="36">
        <v>19</v>
      </c>
      <c r="F418" s="32">
        <f xml:space="preserve"> (E418/E419)*100</f>
        <v>61.29032258064516</v>
      </c>
    </row>
    <row r="419" spans="1:6" s="13" customFormat="1" x14ac:dyDescent="0.25">
      <c r="A419" s="37"/>
      <c r="B419" s="37"/>
      <c r="C419" s="34"/>
      <c r="D419" s="35" t="s">
        <v>12</v>
      </c>
      <c r="E419" s="36">
        <v>31</v>
      </c>
      <c r="F419" s="32"/>
    </row>
    <row r="420" spans="1:6" s="13" customFormat="1" x14ac:dyDescent="0.25">
      <c r="A420" s="37"/>
      <c r="B420" s="37"/>
      <c r="C420" s="34" t="s">
        <v>13</v>
      </c>
      <c r="D420" s="35" t="s">
        <v>14</v>
      </c>
      <c r="E420" s="36">
        <v>56</v>
      </c>
      <c r="F420" s="32">
        <f>E420/E421</f>
        <v>2.4347826086956523</v>
      </c>
    </row>
    <row r="421" spans="1:6" s="13" customFormat="1" x14ac:dyDescent="0.25">
      <c r="A421" s="37"/>
      <c r="B421" s="37"/>
      <c r="C421" s="34"/>
      <c r="D421" s="35" t="s">
        <v>12</v>
      </c>
      <c r="E421" s="36">
        <v>23</v>
      </c>
      <c r="F421" s="32"/>
    </row>
    <row r="422" spans="1:6" s="13" customFormat="1" x14ac:dyDescent="0.25">
      <c r="A422" s="37"/>
      <c r="B422" s="37"/>
      <c r="C422" s="34" t="s">
        <v>15</v>
      </c>
      <c r="D422" s="35" t="s">
        <v>11</v>
      </c>
      <c r="E422" s="36">
        <v>0</v>
      </c>
      <c r="F422" s="32">
        <f xml:space="preserve"> (E422/E423)*100</f>
        <v>0</v>
      </c>
    </row>
    <row r="423" spans="1:6" s="13" customFormat="1" x14ac:dyDescent="0.25">
      <c r="A423" s="37"/>
      <c r="B423" s="37"/>
      <c r="C423" s="34"/>
      <c r="D423" s="35" t="s">
        <v>12</v>
      </c>
      <c r="E423" s="36">
        <v>21</v>
      </c>
      <c r="F423" s="32"/>
    </row>
    <row r="424" spans="1:6" s="13" customFormat="1" x14ac:dyDescent="0.25">
      <c r="A424" s="37"/>
      <c r="B424" s="37"/>
      <c r="C424" s="34" t="s">
        <v>16</v>
      </c>
      <c r="D424" s="35" t="s">
        <v>17</v>
      </c>
      <c r="E424" s="36">
        <v>2565950.06</v>
      </c>
      <c r="F424" s="32">
        <f xml:space="preserve"> (E424/E425)*100</f>
        <v>49.343490162214593</v>
      </c>
    </row>
    <row r="425" spans="1:6" s="13" customFormat="1" x14ac:dyDescent="0.25">
      <c r="A425" s="38"/>
      <c r="B425" s="38"/>
      <c r="C425" s="34"/>
      <c r="D425" s="35" t="s">
        <v>18</v>
      </c>
      <c r="E425" s="36">
        <v>5200179.5</v>
      </c>
      <c r="F425" s="32"/>
    </row>
    <row r="426" spans="1:6" s="13" customFormat="1" x14ac:dyDescent="0.25">
      <c r="A426" s="33">
        <v>41</v>
      </c>
      <c r="B426" s="33" t="s">
        <v>59</v>
      </c>
      <c r="C426" s="34" t="s">
        <v>7</v>
      </c>
      <c r="D426" s="35" t="s">
        <v>8</v>
      </c>
      <c r="E426" s="36">
        <v>2849382.23</v>
      </c>
      <c r="F426" s="32">
        <f xml:space="preserve"> ((E426-E427)/E426)*100</f>
        <v>1.3873000113431599</v>
      </c>
    </row>
    <row r="427" spans="1:6" s="13" customFormat="1" x14ac:dyDescent="0.25">
      <c r="A427" s="37"/>
      <c r="B427" s="37"/>
      <c r="C427" s="34"/>
      <c r="D427" s="35" t="s">
        <v>9</v>
      </c>
      <c r="E427" s="36">
        <v>2809852.75</v>
      </c>
      <c r="F427" s="32"/>
    </row>
    <row r="428" spans="1:6" s="13" customFormat="1" x14ac:dyDescent="0.25">
      <c r="A428" s="37"/>
      <c r="B428" s="37"/>
      <c r="C428" s="34" t="s">
        <v>10</v>
      </c>
      <c r="D428" s="35" t="s">
        <v>11</v>
      </c>
      <c r="E428" s="36">
        <v>6</v>
      </c>
      <c r="F428" s="32">
        <f xml:space="preserve"> (E428/E429)*100</f>
        <v>100</v>
      </c>
    </row>
    <row r="429" spans="1:6" s="13" customFormat="1" x14ac:dyDescent="0.25">
      <c r="A429" s="37"/>
      <c r="B429" s="37"/>
      <c r="C429" s="34"/>
      <c r="D429" s="35" t="s">
        <v>12</v>
      </c>
      <c r="E429" s="36">
        <v>6</v>
      </c>
      <c r="F429" s="32"/>
    </row>
    <row r="430" spans="1:6" s="13" customFormat="1" x14ac:dyDescent="0.25">
      <c r="A430" s="37"/>
      <c r="B430" s="37"/>
      <c r="C430" s="34" t="s">
        <v>13</v>
      </c>
      <c r="D430" s="35" t="s">
        <v>14</v>
      </c>
      <c r="E430" s="36">
        <v>15</v>
      </c>
      <c r="F430" s="32">
        <f>E430/E431</f>
        <v>2.5</v>
      </c>
    </row>
    <row r="431" spans="1:6" s="13" customFormat="1" x14ac:dyDescent="0.25">
      <c r="A431" s="37"/>
      <c r="B431" s="37"/>
      <c r="C431" s="34"/>
      <c r="D431" s="35" t="s">
        <v>12</v>
      </c>
      <c r="E431" s="36">
        <v>6</v>
      </c>
      <c r="F431" s="32"/>
    </row>
    <row r="432" spans="1:6" s="13" customFormat="1" x14ac:dyDescent="0.25">
      <c r="A432" s="37"/>
      <c r="B432" s="37"/>
      <c r="C432" s="34" t="s">
        <v>15</v>
      </c>
      <c r="D432" s="35" t="s">
        <v>11</v>
      </c>
      <c r="E432" s="36">
        <v>0</v>
      </c>
      <c r="F432" s="32">
        <f xml:space="preserve"> (E432/E433)*100</f>
        <v>0</v>
      </c>
    </row>
    <row r="433" spans="1:6" s="13" customFormat="1" x14ac:dyDescent="0.25">
      <c r="A433" s="37"/>
      <c r="B433" s="37"/>
      <c r="C433" s="34"/>
      <c r="D433" s="35" t="s">
        <v>12</v>
      </c>
      <c r="E433" s="36">
        <v>6</v>
      </c>
      <c r="F433" s="32"/>
    </row>
    <row r="434" spans="1:6" s="13" customFormat="1" x14ac:dyDescent="0.25">
      <c r="A434" s="37"/>
      <c r="B434" s="37"/>
      <c r="C434" s="34" t="s">
        <v>16</v>
      </c>
      <c r="D434" s="35" t="s">
        <v>17</v>
      </c>
      <c r="E434" s="36">
        <v>1889390</v>
      </c>
      <c r="F434" s="32">
        <f xml:space="preserve"> (E434/E435)*100</f>
        <v>19.079736634823178</v>
      </c>
    </row>
    <row r="435" spans="1:6" s="13" customFormat="1" x14ac:dyDescent="0.25">
      <c r="A435" s="38"/>
      <c r="B435" s="38"/>
      <c r="C435" s="34"/>
      <c r="D435" s="35" t="s">
        <v>18</v>
      </c>
      <c r="E435" s="36">
        <v>9902600</v>
      </c>
      <c r="F435" s="32"/>
    </row>
    <row r="436" spans="1:6" s="13" customFormat="1" x14ac:dyDescent="0.25">
      <c r="A436" s="33">
        <v>42</v>
      </c>
      <c r="B436" s="33" t="s">
        <v>61</v>
      </c>
      <c r="C436" s="34" t="s">
        <v>7</v>
      </c>
      <c r="D436" s="35" t="s">
        <v>8</v>
      </c>
      <c r="E436" s="36">
        <v>5841553.9699999997</v>
      </c>
      <c r="F436" s="32">
        <f xml:space="preserve"> ((E436-E437)/E436)*100</f>
        <v>2.703506478088741</v>
      </c>
    </row>
    <row r="437" spans="1:6" s="13" customFormat="1" x14ac:dyDescent="0.25">
      <c r="A437" s="37"/>
      <c r="B437" s="37"/>
      <c r="C437" s="34"/>
      <c r="D437" s="35" t="s">
        <v>9</v>
      </c>
      <c r="E437" s="36">
        <v>5683627.1799999997</v>
      </c>
      <c r="F437" s="32"/>
    </row>
    <row r="438" spans="1:6" s="13" customFormat="1" x14ac:dyDescent="0.25">
      <c r="A438" s="37"/>
      <c r="B438" s="37"/>
      <c r="C438" s="34" t="s">
        <v>10</v>
      </c>
      <c r="D438" s="35" t="s">
        <v>11</v>
      </c>
      <c r="E438" s="36">
        <v>17</v>
      </c>
      <c r="F438" s="32">
        <f xml:space="preserve"> (E438/E439)*100</f>
        <v>34.693877551020407</v>
      </c>
    </row>
    <row r="439" spans="1:6" s="13" customFormat="1" x14ac:dyDescent="0.25">
      <c r="A439" s="37"/>
      <c r="B439" s="37"/>
      <c r="C439" s="34"/>
      <c r="D439" s="35" t="s">
        <v>12</v>
      </c>
      <c r="E439" s="36">
        <v>49</v>
      </c>
      <c r="F439" s="32"/>
    </row>
    <row r="440" spans="1:6" s="13" customFormat="1" x14ac:dyDescent="0.25">
      <c r="A440" s="37"/>
      <c r="B440" s="37"/>
      <c r="C440" s="34" t="s">
        <v>13</v>
      </c>
      <c r="D440" s="35" t="s">
        <v>14</v>
      </c>
      <c r="E440" s="36">
        <v>52</v>
      </c>
      <c r="F440" s="32">
        <f>E440/E441</f>
        <v>2.1666666666666665</v>
      </c>
    </row>
    <row r="441" spans="1:6" s="13" customFormat="1" x14ac:dyDescent="0.25">
      <c r="A441" s="37"/>
      <c r="B441" s="37"/>
      <c r="C441" s="34"/>
      <c r="D441" s="35" t="s">
        <v>12</v>
      </c>
      <c r="E441" s="36">
        <v>24</v>
      </c>
      <c r="F441" s="32"/>
    </row>
    <row r="442" spans="1:6" s="13" customFormat="1" x14ac:dyDescent="0.25">
      <c r="A442" s="37"/>
      <c r="B442" s="37"/>
      <c r="C442" s="34" t="s">
        <v>15</v>
      </c>
      <c r="D442" s="35" t="s">
        <v>11</v>
      </c>
      <c r="E442" s="36">
        <v>0</v>
      </c>
      <c r="F442" s="32">
        <f xml:space="preserve"> (E442/E443)*100</f>
        <v>0</v>
      </c>
    </row>
    <row r="443" spans="1:6" s="13" customFormat="1" x14ac:dyDescent="0.25">
      <c r="A443" s="37"/>
      <c r="B443" s="37"/>
      <c r="C443" s="34"/>
      <c r="D443" s="35" t="s">
        <v>12</v>
      </c>
      <c r="E443" s="36">
        <v>31</v>
      </c>
      <c r="F443" s="32"/>
    </row>
    <row r="444" spans="1:6" s="13" customFormat="1" x14ac:dyDescent="0.25">
      <c r="A444" s="37"/>
      <c r="B444" s="37"/>
      <c r="C444" s="34" t="s">
        <v>16</v>
      </c>
      <c r="D444" s="35" t="s">
        <v>17</v>
      </c>
      <c r="E444" s="36">
        <v>2302206.5099999998</v>
      </c>
      <c r="F444" s="32">
        <f xml:space="preserve"> (E444/E445)*100</f>
        <v>26.059041335064549</v>
      </c>
    </row>
    <row r="445" spans="1:6" s="13" customFormat="1" x14ac:dyDescent="0.25">
      <c r="A445" s="38"/>
      <c r="B445" s="38"/>
      <c r="C445" s="34"/>
      <c r="D445" s="35" t="s">
        <v>18</v>
      </c>
      <c r="E445" s="36">
        <v>8834578.6799999997</v>
      </c>
      <c r="F445" s="32"/>
    </row>
    <row r="446" spans="1:6" s="13" customFormat="1" x14ac:dyDescent="0.25">
      <c r="A446" s="33">
        <v>43</v>
      </c>
      <c r="B446" s="33" t="s">
        <v>91</v>
      </c>
      <c r="C446" s="34" t="s">
        <v>7</v>
      </c>
      <c r="D446" s="35" t="s">
        <v>8</v>
      </c>
      <c r="E446" s="18">
        <v>8161.3</v>
      </c>
      <c r="F446" s="32">
        <f xml:space="preserve"> ((E446-E447)/E446)*100</f>
        <v>0</v>
      </c>
    </row>
    <row r="447" spans="1:6" s="13" customFormat="1" x14ac:dyDescent="0.25">
      <c r="A447" s="37"/>
      <c r="B447" s="37"/>
      <c r="C447" s="34"/>
      <c r="D447" s="35" t="s">
        <v>9</v>
      </c>
      <c r="E447" s="18">
        <v>8161.3</v>
      </c>
      <c r="F447" s="32"/>
    </row>
    <row r="448" spans="1:6" s="13" customFormat="1" x14ac:dyDescent="0.25">
      <c r="A448" s="37"/>
      <c r="B448" s="37"/>
      <c r="C448" s="34" t="s">
        <v>10</v>
      </c>
      <c r="D448" s="35" t="s">
        <v>11</v>
      </c>
      <c r="E448" s="18">
        <v>5</v>
      </c>
      <c r="F448" s="32">
        <f xml:space="preserve"> (E448/E449)*100</f>
        <v>100</v>
      </c>
    </row>
    <row r="449" spans="1:6" s="13" customFormat="1" x14ac:dyDescent="0.25">
      <c r="A449" s="37"/>
      <c r="B449" s="37"/>
      <c r="C449" s="34"/>
      <c r="D449" s="35" t="s">
        <v>12</v>
      </c>
      <c r="E449" s="18">
        <v>5</v>
      </c>
      <c r="F449" s="32"/>
    </row>
    <row r="450" spans="1:6" s="13" customFormat="1" x14ac:dyDescent="0.25">
      <c r="A450" s="37"/>
      <c r="B450" s="37"/>
      <c r="C450" s="34" t="s">
        <v>13</v>
      </c>
      <c r="D450" s="35" t="s">
        <v>14</v>
      </c>
      <c r="E450" s="18">
        <v>5</v>
      </c>
      <c r="F450" s="32">
        <f>E450/E451</f>
        <v>1</v>
      </c>
    </row>
    <row r="451" spans="1:6" s="13" customFormat="1" x14ac:dyDescent="0.25">
      <c r="A451" s="37"/>
      <c r="B451" s="37"/>
      <c r="C451" s="34"/>
      <c r="D451" s="35" t="s">
        <v>12</v>
      </c>
      <c r="E451" s="18">
        <v>5</v>
      </c>
      <c r="F451" s="32"/>
    </row>
    <row r="452" spans="1:6" s="13" customFormat="1" x14ac:dyDescent="0.25">
      <c r="A452" s="37"/>
      <c r="B452" s="37"/>
      <c r="C452" s="34" t="s">
        <v>15</v>
      </c>
      <c r="D452" s="35" t="s">
        <v>11</v>
      </c>
      <c r="E452" s="18">
        <v>0</v>
      </c>
      <c r="F452" s="32">
        <f xml:space="preserve"> (E452/E453)*100</f>
        <v>0</v>
      </c>
    </row>
    <row r="453" spans="1:6" s="13" customFormat="1" x14ac:dyDescent="0.25">
      <c r="A453" s="37"/>
      <c r="B453" s="37"/>
      <c r="C453" s="34"/>
      <c r="D453" s="35" t="s">
        <v>12</v>
      </c>
      <c r="E453" s="18">
        <v>47</v>
      </c>
      <c r="F453" s="32"/>
    </row>
    <row r="454" spans="1:6" s="13" customFormat="1" x14ac:dyDescent="0.25">
      <c r="A454" s="37"/>
      <c r="B454" s="37"/>
      <c r="C454" s="34" t="s">
        <v>16</v>
      </c>
      <c r="D454" s="35" t="s">
        <v>17</v>
      </c>
      <c r="E454" s="18">
        <v>1915.7</v>
      </c>
      <c r="F454" s="32">
        <f xml:space="preserve"> (E454/E455)*100</f>
        <v>16.223471824664216</v>
      </c>
    </row>
    <row r="455" spans="1:6" s="13" customFormat="1" x14ac:dyDescent="0.25">
      <c r="A455" s="38"/>
      <c r="B455" s="38"/>
      <c r="C455" s="34"/>
      <c r="D455" s="35" t="s">
        <v>18</v>
      </c>
      <c r="E455" s="18">
        <v>11808.2</v>
      </c>
      <c r="F455" s="32"/>
    </row>
    <row r="456" spans="1:6" s="13" customFormat="1" x14ac:dyDescent="0.25">
      <c r="A456" s="33">
        <v>44</v>
      </c>
      <c r="B456" s="33" t="s">
        <v>75</v>
      </c>
      <c r="C456" s="34" t="s">
        <v>7</v>
      </c>
      <c r="D456" s="35" t="s">
        <v>8</v>
      </c>
      <c r="E456" s="36">
        <v>2073954.54</v>
      </c>
      <c r="F456" s="32">
        <f xml:space="preserve"> ((E456-E457)/E456)*100</f>
        <v>4.3339204532419515</v>
      </c>
    </row>
    <row r="457" spans="1:6" s="13" customFormat="1" x14ac:dyDescent="0.25">
      <c r="A457" s="37"/>
      <c r="B457" s="37"/>
      <c r="C457" s="34"/>
      <c r="D457" s="35" t="s">
        <v>9</v>
      </c>
      <c r="E457" s="36">
        <v>1984071</v>
      </c>
      <c r="F457" s="32"/>
    </row>
    <row r="458" spans="1:6" s="13" customFormat="1" x14ac:dyDescent="0.25">
      <c r="A458" s="37"/>
      <c r="B458" s="37"/>
      <c r="C458" s="34" t="s">
        <v>10</v>
      </c>
      <c r="D458" s="35" t="s">
        <v>11</v>
      </c>
      <c r="E458" s="36">
        <v>28</v>
      </c>
      <c r="F458" s="32">
        <f xml:space="preserve"> (E458/E459)*100</f>
        <v>23.333333333333332</v>
      </c>
    </row>
    <row r="459" spans="1:6" s="13" customFormat="1" x14ac:dyDescent="0.25">
      <c r="A459" s="37"/>
      <c r="B459" s="37"/>
      <c r="C459" s="34"/>
      <c r="D459" s="35" t="s">
        <v>12</v>
      </c>
      <c r="E459" s="36">
        <v>120</v>
      </c>
      <c r="F459" s="32"/>
    </row>
    <row r="460" spans="1:6" s="13" customFormat="1" x14ac:dyDescent="0.25">
      <c r="A460" s="37"/>
      <c r="B460" s="37"/>
      <c r="C460" s="34" t="s">
        <v>13</v>
      </c>
      <c r="D460" s="35" t="s">
        <v>14</v>
      </c>
      <c r="E460" s="36">
        <v>84</v>
      </c>
      <c r="F460" s="32">
        <f>E460/E461</f>
        <v>3</v>
      </c>
    </row>
    <row r="461" spans="1:6" s="13" customFormat="1" x14ac:dyDescent="0.25">
      <c r="A461" s="37"/>
      <c r="B461" s="37"/>
      <c r="C461" s="34"/>
      <c r="D461" s="35" t="s">
        <v>12</v>
      </c>
      <c r="E461" s="36">
        <v>28</v>
      </c>
      <c r="F461" s="32"/>
    </row>
    <row r="462" spans="1:6" s="13" customFormat="1" x14ac:dyDescent="0.25">
      <c r="A462" s="37"/>
      <c r="B462" s="37"/>
      <c r="C462" s="34" t="s">
        <v>15</v>
      </c>
      <c r="D462" s="35" t="s">
        <v>11</v>
      </c>
      <c r="E462" s="36">
        <v>0</v>
      </c>
      <c r="F462" s="32">
        <f xml:space="preserve"> (E462/E463)*100</f>
        <v>0</v>
      </c>
    </row>
    <row r="463" spans="1:6" s="13" customFormat="1" x14ac:dyDescent="0.25">
      <c r="A463" s="37"/>
      <c r="B463" s="37"/>
      <c r="C463" s="34"/>
      <c r="D463" s="35" t="s">
        <v>12</v>
      </c>
      <c r="E463" s="36">
        <v>120</v>
      </c>
      <c r="F463" s="32"/>
    </row>
    <row r="464" spans="1:6" s="13" customFormat="1" x14ac:dyDescent="0.25">
      <c r="A464" s="37"/>
      <c r="B464" s="37"/>
      <c r="C464" s="34" t="s">
        <v>16</v>
      </c>
      <c r="D464" s="35" t="s">
        <v>17</v>
      </c>
      <c r="E464" s="36">
        <v>0</v>
      </c>
      <c r="F464" s="32">
        <f xml:space="preserve"> (E464/E465)*100</f>
        <v>0</v>
      </c>
    </row>
    <row r="465" spans="1:6" s="13" customFormat="1" x14ac:dyDescent="0.25">
      <c r="A465" s="38"/>
      <c r="B465" s="38"/>
      <c r="C465" s="34"/>
      <c r="D465" s="35" t="s">
        <v>18</v>
      </c>
      <c r="E465" s="36">
        <v>11072790</v>
      </c>
      <c r="F465" s="32"/>
    </row>
    <row r="466" spans="1:6" s="13" customFormat="1" x14ac:dyDescent="0.25">
      <c r="A466" s="33">
        <v>45</v>
      </c>
      <c r="B466" s="33" t="s">
        <v>47</v>
      </c>
      <c r="C466" s="34" t="s">
        <v>7</v>
      </c>
      <c r="D466" s="35" t="s">
        <v>8</v>
      </c>
      <c r="E466" s="36">
        <v>1135607.6499999999</v>
      </c>
      <c r="F466" s="32">
        <f xml:space="preserve"> ((E466-E467)/E466)*100</f>
        <v>12.297069326716844</v>
      </c>
    </row>
    <row r="467" spans="1:6" s="13" customFormat="1" x14ac:dyDescent="0.25">
      <c r="A467" s="37"/>
      <c r="B467" s="37"/>
      <c r="C467" s="34"/>
      <c r="D467" s="35" t="s">
        <v>9</v>
      </c>
      <c r="E467" s="36">
        <v>995961.19</v>
      </c>
      <c r="F467" s="32"/>
    </row>
    <row r="468" spans="1:6" s="13" customFormat="1" x14ac:dyDescent="0.25">
      <c r="A468" s="37"/>
      <c r="B468" s="37"/>
      <c r="C468" s="34" t="s">
        <v>10</v>
      </c>
      <c r="D468" s="35" t="s">
        <v>11</v>
      </c>
      <c r="E468" s="36">
        <v>8</v>
      </c>
      <c r="F468" s="32">
        <f xml:space="preserve"> (E468/E469)*100</f>
        <v>10.95890410958904</v>
      </c>
    </row>
    <row r="469" spans="1:6" s="13" customFormat="1" x14ac:dyDescent="0.25">
      <c r="A469" s="37"/>
      <c r="B469" s="37"/>
      <c r="C469" s="34"/>
      <c r="D469" s="35" t="s">
        <v>12</v>
      </c>
      <c r="E469" s="36">
        <v>73</v>
      </c>
      <c r="F469" s="32"/>
    </row>
    <row r="470" spans="1:6" s="13" customFormat="1" x14ac:dyDescent="0.25">
      <c r="A470" s="37"/>
      <c r="B470" s="37"/>
      <c r="C470" s="34" t="s">
        <v>13</v>
      </c>
      <c r="D470" s="35" t="s">
        <v>14</v>
      </c>
      <c r="E470" s="36">
        <v>14</v>
      </c>
      <c r="F470" s="32">
        <f>E470/E471</f>
        <v>1.1666666666666667</v>
      </c>
    </row>
    <row r="471" spans="1:6" s="13" customFormat="1" x14ac:dyDescent="0.25">
      <c r="A471" s="37"/>
      <c r="B471" s="37"/>
      <c r="C471" s="34"/>
      <c r="D471" s="35" t="s">
        <v>12</v>
      </c>
      <c r="E471" s="36">
        <v>12</v>
      </c>
      <c r="F471" s="32"/>
    </row>
    <row r="472" spans="1:6" s="13" customFormat="1" x14ac:dyDescent="0.25">
      <c r="A472" s="37"/>
      <c r="B472" s="37"/>
      <c r="C472" s="34" t="s">
        <v>15</v>
      </c>
      <c r="D472" s="35" t="s">
        <v>11</v>
      </c>
      <c r="E472" s="36">
        <v>0</v>
      </c>
      <c r="F472" s="32">
        <f xml:space="preserve"> (E472/E473)*100</f>
        <v>0</v>
      </c>
    </row>
    <row r="473" spans="1:6" s="13" customFormat="1" x14ac:dyDescent="0.25">
      <c r="A473" s="37"/>
      <c r="B473" s="37"/>
      <c r="C473" s="34"/>
      <c r="D473" s="35" t="s">
        <v>12</v>
      </c>
      <c r="E473" s="36">
        <v>73</v>
      </c>
      <c r="F473" s="32"/>
    </row>
    <row r="474" spans="1:6" s="13" customFormat="1" x14ac:dyDescent="0.25">
      <c r="A474" s="37"/>
      <c r="B474" s="37"/>
      <c r="C474" s="34" t="s">
        <v>16</v>
      </c>
      <c r="D474" s="35" t="s">
        <v>17</v>
      </c>
      <c r="E474" s="36">
        <v>733220.14</v>
      </c>
      <c r="F474" s="32">
        <f xml:space="preserve"> (E474/E475)*100</f>
        <v>9.3844847150935138</v>
      </c>
    </row>
    <row r="475" spans="1:6" s="13" customFormat="1" x14ac:dyDescent="0.25">
      <c r="A475" s="38"/>
      <c r="B475" s="38"/>
      <c r="C475" s="34"/>
      <c r="D475" s="35" t="s">
        <v>18</v>
      </c>
      <c r="E475" s="36">
        <v>7813110.2800000003</v>
      </c>
      <c r="F475" s="32"/>
    </row>
    <row r="476" spans="1:6" s="13" customFormat="1" x14ac:dyDescent="0.25">
      <c r="A476" s="33">
        <v>46</v>
      </c>
      <c r="B476" s="33" t="s">
        <v>56</v>
      </c>
      <c r="C476" s="34" t="s">
        <v>7</v>
      </c>
      <c r="D476" s="35" t="s">
        <v>8</v>
      </c>
      <c r="E476" s="36">
        <v>1025093.6</v>
      </c>
      <c r="F476" s="32">
        <f xml:space="preserve"> ((E476-E477)/E476)*100</f>
        <v>9.3871027972469996</v>
      </c>
    </row>
    <row r="477" spans="1:6" s="13" customFormat="1" x14ac:dyDescent="0.25">
      <c r="A477" s="37"/>
      <c r="B477" s="37"/>
      <c r="C477" s="34"/>
      <c r="D477" s="35" t="s">
        <v>9</v>
      </c>
      <c r="E477" s="36">
        <v>928867.01</v>
      </c>
      <c r="F477" s="32"/>
    </row>
    <row r="478" spans="1:6" s="13" customFormat="1" x14ac:dyDescent="0.25">
      <c r="A478" s="37"/>
      <c r="B478" s="37"/>
      <c r="C478" s="34" t="s">
        <v>10</v>
      </c>
      <c r="D478" s="35" t="s">
        <v>11</v>
      </c>
      <c r="E478" s="36">
        <v>11</v>
      </c>
      <c r="F478" s="32">
        <f xml:space="preserve"> (E478/E479)*100</f>
        <v>52.380952380952387</v>
      </c>
    </row>
    <row r="479" spans="1:6" s="13" customFormat="1" x14ac:dyDescent="0.25">
      <c r="A479" s="37"/>
      <c r="B479" s="37"/>
      <c r="C479" s="34"/>
      <c r="D479" s="35" t="s">
        <v>12</v>
      </c>
      <c r="E479" s="36">
        <v>21</v>
      </c>
      <c r="F479" s="32"/>
    </row>
    <row r="480" spans="1:6" s="13" customFormat="1" x14ac:dyDescent="0.25">
      <c r="A480" s="37"/>
      <c r="B480" s="37"/>
      <c r="C480" s="34" t="s">
        <v>13</v>
      </c>
      <c r="D480" s="35" t="s">
        <v>14</v>
      </c>
      <c r="E480" s="36">
        <v>27</v>
      </c>
      <c r="F480" s="32">
        <f>E480/E481</f>
        <v>2.4545454545454546</v>
      </c>
    </row>
    <row r="481" spans="1:6" s="13" customFormat="1" x14ac:dyDescent="0.25">
      <c r="A481" s="37"/>
      <c r="B481" s="37"/>
      <c r="C481" s="34"/>
      <c r="D481" s="35" t="s">
        <v>12</v>
      </c>
      <c r="E481" s="36">
        <v>11</v>
      </c>
      <c r="F481" s="32"/>
    </row>
    <row r="482" spans="1:6" s="13" customFormat="1" x14ac:dyDescent="0.25">
      <c r="A482" s="37"/>
      <c r="B482" s="37"/>
      <c r="C482" s="34" t="s">
        <v>15</v>
      </c>
      <c r="D482" s="35" t="s">
        <v>11</v>
      </c>
      <c r="E482" s="36">
        <v>0</v>
      </c>
      <c r="F482" s="32">
        <f xml:space="preserve"> (E482/E483)*100</f>
        <v>0</v>
      </c>
    </row>
    <row r="483" spans="1:6" s="13" customFormat="1" x14ac:dyDescent="0.25">
      <c r="A483" s="37"/>
      <c r="B483" s="37"/>
      <c r="C483" s="34"/>
      <c r="D483" s="35" t="s">
        <v>12</v>
      </c>
      <c r="E483" s="36">
        <v>12</v>
      </c>
      <c r="F483" s="32"/>
    </row>
    <row r="484" spans="1:6" s="13" customFormat="1" x14ac:dyDescent="0.25">
      <c r="A484" s="37"/>
      <c r="B484" s="37"/>
      <c r="C484" s="34" t="s">
        <v>16</v>
      </c>
      <c r="D484" s="35" t="s">
        <v>17</v>
      </c>
      <c r="E484" s="36">
        <v>972109.28</v>
      </c>
      <c r="F484" s="32">
        <f xml:space="preserve"> (E484/E485)*100</f>
        <v>27.974487073927605</v>
      </c>
    </row>
    <row r="485" spans="1:6" s="13" customFormat="1" x14ac:dyDescent="0.25">
      <c r="A485" s="38"/>
      <c r="B485" s="38"/>
      <c r="C485" s="34"/>
      <c r="D485" s="35" t="s">
        <v>18</v>
      </c>
      <c r="E485" s="36">
        <v>3474985.18</v>
      </c>
      <c r="F485" s="32"/>
    </row>
    <row r="486" spans="1:6" x14ac:dyDescent="0.25">
      <c r="A486" s="33">
        <v>47</v>
      </c>
      <c r="B486" s="33" t="s">
        <v>60</v>
      </c>
      <c r="C486" s="34" t="s">
        <v>7</v>
      </c>
      <c r="D486" s="35" t="s">
        <v>8</v>
      </c>
      <c r="E486" s="36">
        <f>737142.85+160000+373800+310000+799987.5</f>
        <v>2380930.35</v>
      </c>
      <c r="F486" s="32">
        <f xml:space="preserve"> ((E486-E487)/E486)*100</f>
        <v>0</v>
      </c>
    </row>
    <row r="487" spans="1:6" x14ac:dyDescent="0.25">
      <c r="A487" s="37"/>
      <c r="B487" s="37"/>
      <c r="C487" s="34"/>
      <c r="D487" s="35" t="s">
        <v>9</v>
      </c>
      <c r="E487" s="36">
        <f>737142.85+160000+373800+310000+799987.5</f>
        <v>2380930.35</v>
      </c>
      <c r="F487" s="32"/>
    </row>
    <row r="488" spans="1:6" x14ac:dyDescent="0.25">
      <c r="A488" s="37"/>
      <c r="B488" s="37"/>
      <c r="C488" s="34" t="s">
        <v>10</v>
      </c>
      <c r="D488" s="35" t="s">
        <v>11</v>
      </c>
      <c r="E488" s="36">
        <v>5</v>
      </c>
      <c r="F488" s="32">
        <f xml:space="preserve"> (E488/E489)*100</f>
        <v>7.4626865671641784</v>
      </c>
    </row>
    <row r="489" spans="1:6" x14ac:dyDescent="0.25">
      <c r="A489" s="37"/>
      <c r="B489" s="37"/>
      <c r="C489" s="34"/>
      <c r="D489" s="35" t="s">
        <v>12</v>
      </c>
      <c r="E489" s="36">
        <v>67</v>
      </c>
      <c r="F489" s="32"/>
    </row>
    <row r="490" spans="1:6" x14ac:dyDescent="0.25">
      <c r="A490" s="37"/>
      <c r="B490" s="37"/>
      <c r="C490" s="34" t="s">
        <v>13</v>
      </c>
      <c r="D490" s="35" t="s">
        <v>14</v>
      </c>
      <c r="E490" s="36">
        <v>13</v>
      </c>
      <c r="F490" s="32">
        <f>E490/E491</f>
        <v>2.6</v>
      </c>
    </row>
    <row r="491" spans="1:6" x14ac:dyDescent="0.25">
      <c r="A491" s="37"/>
      <c r="B491" s="37"/>
      <c r="C491" s="34"/>
      <c r="D491" s="35" t="s">
        <v>12</v>
      </c>
      <c r="E491" s="36">
        <v>5</v>
      </c>
      <c r="F491" s="32"/>
    </row>
    <row r="492" spans="1:6" x14ac:dyDescent="0.25">
      <c r="A492" s="37"/>
      <c r="B492" s="37"/>
      <c r="C492" s="34" t="s">
        <v>15</v>
      </c>
      <c r="D492" s="35" t="s">
        <v>11</v>
      </c>
      <c r="E492" s="36">
        <v>0</v>
      </c>
      <c r="F492" s="32">
        <f xml:space="preserve"> (E492/E493)*100</f>
        <v>0</v>
      </c>
    </row>
    <row r="493" spans="1:6" x14ac:dyDescent="0.25">
      <c r="A493" s="37"/>
      <c r="B493" s="37"/>
      <c r="C493" s="34"/>
      <c r="D493" s="35" t="s">
        <v>12</v>
      </c>
      <c r="E493" s="36">
        <v>5</v>
      </c>
      <c r="F493" s="32"/>
    </row>
    <row r="494" spans="1:6" x14ac:dyDescent="0.25">
      <c r="A494" s="37"/>
      <c r="B494" s="37"/>
      <c r="C494" s="34" t="s">
        <v>16</v>
      </c>
      <c r="D494" s="35" t="s">
        <v>17</v>
      </c>
      <c r="E494" s="36">
        <f>737142.85+310000</f>
        <v>1047142.85</v>
      </c>
      <c r="F494" s="32">
        <f xml:space="preserve"> (E494/E495)*100</f>
        <v>8.2940694008807778</v>
      </c>
    </row>
    <row r="495" spans="1:6" x14ac:dyDescent="0.25">
      <c r="A495" s="38"/>
      <c r="B495" s="38"/>
      <c r="C495" s="34"/>
      <c r="D495" s="35" t="s">
        <v>18</v>
      </c>
      <c r="E495" s="36">
        <v>12625200</v>
      </c>
      <c r="F495" s="32"/>
    </row>
    <row r="496" spans="1:6" x14ac:dyDescent="0.25">
      <c r="A496" s="33">
        <v>48</v>
      </c>
      <c r="B496" s="33" t="s">
        <v>63</v>
      </c>
      <c r="C496" s="34" t="s">
        <v>7</v>
      </c>
      <c r="D496" s="35" t="s">
        <v>8</v>
      </c>
      <c r="E496" s="36">
        <v>4147.3599999999997</v>
      </c>
      <c r="F496" s="32">
        <f xml:space="preserve"> ((E496-E497)/E496)*100</f>
        <v>13.337641294703134</v>
      </c>
    </row>
    <row r="497" spans="1:6" x14ac:dyDescent="0.25">
      <c r="A497" s="37"/>
      <c r="B497" s="37"/>
      <c r="C497" s="34"/>
      <c r="D497" s="35" t="s">
        <v>9</v>
      </c>
      <c r="E497" s="36">
        <v>3594.2</v>
      </c>
      <c r="F497" s="32"/>
    </row>
    <row r="498" spans="1:6" x14ac:dyDescent="0.25">
      <c r="A498" s="37"/>
      <c r="B498" s="37"/>
      <c r="C498" s="34" t="s">
        <v>10</v>
      </c>
      <c r="D498" s="35" t="s">
        <v>11</v>
      </c>
      <c r="E498" s="36">
        <v>7</v>
      </c>
      <c r="F498" s="32">
        <f xml:space="preserve"> (E498/E499)*100</f>
        <v>7.0707070707070701</v>
      </c>
    </row>
    <row r="499" spans="1:6" x14ac:dyDescent="0.25">
      <c r="A499" s="37"/>
      <c r="B499" s="37"/>
      <c r="C499" s="34"/>
      <c r="D499" s="35" t="s">
        <v>12</v>
      </c>
      <c r="E499" s="36">
        <v>99</v>
      </c>
      <c r="F499" s="32"/>
    </row>
    <row r="500" spans="1:6" x14ac:dyDescent="0.25">
      <c r="A500" s="37"/>
      <c r="B500" s="37"/>
      <c r="C500" s="34" t="s">
        <v>13</v>
      </c>
      <c r="D500" s="35" t="s">
        <v>14</v>
      </c>
      <c r="E500" s="36">
        <v>29</v>
      </c>
      <c r="F500" s="32">
        <f>E500/E501</f>
        <v>4.1428571428571432</v>
      </c>
    </row>
    <row r="501" spans="1:6" x14ac:dyDescent="0.25">
      <c r="A501" s="37"/>
      <c r="B501" s="37"/>
      <c r="C501" s="34"/>
      <c r="D501" s="35" t="s">
        <v>12</v>
      </c>
      <c r="E501" s="36">
        <v>7</v>
      </c>
      <c r="F501" s="32"/>
    </row>
    <row r="502" spans="1:6" x14ac:dyDescent="0.25">
      <c r="A502" s="37"/>
      <c r="B502" s="37"/>
      <c r="C502" s="34" t="s">
        <v>15</v>
      </c>
      <c r="D502" s="35" t="s">
        <v>11</v>
      </c>
      <c r="E502" s="36">
        <v>0</v>
      </c>
      <c r="F502" s="32">
        <f xml:space="preserve"> (E502/E503)*100</f>
        <v>0</v>
      </c>
    </row>
    <row r="503" spans="1:6" x14ac:dyDescent="0.25">
      <c r="A503" s="37"/>
      <c r="B503" s="37"/>
      <c r="C503" s="34"/>
      <c r="D503" s="35" t="s">
        <v>12</v>
      </c>
      <c r="E503" s="36">
        <v>99</v>
      </c>
      <c r="F503" s="32"/>
    </row>
    <row r="504" spans="1:6" x14ac:dyDescent="0.25">
      <c r="A504" s="37"/>
      <c r="B504" s="37"/>
      <c r="C504" s="34" t="s">
        <v>16</v>
      </c>
      <c r="D504" s="35" t="s">
        <v>17</v>
      </c>
      <c r="E504" s="36">
        <v>2594.1999999999998</v>
      </c>
      <c r="F504" s="32">
        <f xml:space="preserve"> (E504/E505)*100</f>
        <v>29.604624995149965</v>
      </c>
    </row>
    <row r="505" spans="1:6" x14ac:dyDescent="0.25">
      <c r="A505" s="38"/>
      <c r="B505" s="38"/>
      <c r="C505" s="34"/>
      <c r="D505" s="35" t="s">
        <v>18</v>
      </c>
      <c r="E505" s="36">
        <v>8762.82</v>
      </c>
      <c r="F505" s="32"/>
    </row>
    <row r="506" spans="1:6" x14ac:dyDescent="0.25">
      <c r="A506" s="33">
        <v>49</v>
      </c>
      <c r="B506" s="33" t="s">
        <v>72</v>
      </c>
      <c r="C506" s="34" t="s">
        <v>7</v>
      </c>
      <c r="D506" s="35" t="s">
        <v>8</v>
      </c>
      <c r="E506" s="36">
        <v>1028331.25</v>
      </c>
      <c r="F506" s="32">
        <f xml:space="preserve"> ((E506-E507)/E506)*100</f>
        <v>15.185704022901177</v>
      </c>
    </row>
    <row r="507" spans="1:6" x14ac:dyDescent="0.25">
      <c r="A507" s="37"/>
      <c r="B507" s="37"/>
      <c r="C507" s="34"/>
      <c r="D507" s="35" t="s">
        <v>9</v>
      </c>
      <c r="E507" s="36">
        <v>872171.91</v>
      </c>
      <c r="F507" s="32"/>
    </row>
    <row r="508" spans="1:6" x14ac:dyDescent="0.25">
      <c r="A508" s="37"/>
      <c r="B508" s="37"/>
      <c r="C508" s="34" t="s">
        <v>10</v>
      </c>
      <c r="D508" s="35" t="s">
        <v>11</v>
      </c>
      <c r="E508" s="36">
        <v>16</v>
      </c>
      <c r="F508" s="32">
        <f xml:space="preserve"> (E508/E509)*100</f>
        <v>18.604651162790699</v>
      </c>
    </row>
    <row r="509" spans="1:6" x14ac:dyDescent="0.25">
      <c r="A509" s="37"/>
      <c r="B509" s="37"/>
      <c r="C509" s="34"/>
      <c r="D509" s="35" t="s">
        <v>12</v>
      </c>
      <c r="E509" s="36">
        <v>86</v>
      </c>
      <c r="F509" s="32"/>
    </row>
    <row r="510" spans="1:6" x14ac:dyDescent="0.25">
      <c r="A510" s="37"/>
      <c r="B510" s="37"/>
      <c r="C510" s="34" t="s">
        <v>13</v>
      </c>
      <c r="D510" s="35" t="s">
        <v>14</v>
      </c>
      <c r="E510" s="36">
        <v>66</v>
      </c>
      <c r="F510" s="32">
        <f>E510/E511</f>
        <v>4.125</v>
      </c>
    </row>
    <row r="511" spans="1:6" x14ac:dyDescent="0.25">
      <c r="A511" s="37"/>
      <c r="B511" s="37"/>
      <c r="C511" s="34"/>
      <c r="D511" s="35" t="s">
        <v>12</v>
      </c>
      <c r="E511" s="36">
        <v>16</v>
      </c>
      <c r="F511" s="32"/>
    </row>
    <row r="512" spans="1:6" x14ac:dyDescent="0.25">
      <c r="A512" s="37"/>
      <c r="B512" s="37"/>
      <c r="C512" s="34" t="s">
        <v>15</v>
      </c>
      <c r="D512" s="35" t="s">
        <v>11</v>
      </c>
      <c r="E512" s="36">
        <v>0</v>
      </c>
      <c r="F512" s="32">
        <f xml:space="preserve"> (E512/E513)*100</f>
        <v>0</v>
      </c>
    </row>
    <row r="513" spans="1:6" x14ac:dyDescent="0.25">
      <c r="A513" s="37"/>
      <c r="B513" s="37"/>
      <c r="C513" s="34"/>
      <c r="D513" s="35" t="s">
        <v>12</v>
      </c>
      <c r="E513" s="36">
        <v>16</v>
      </c>
      <c r="F513" s="32"/>
    </row>
    <row r="514" spans="1:6" x14ac:dyDescent="0.25">
      <c r="A514" s="37"/>
      <c r="B514" s="37"/>
      <c r="C514" s="34" t="s">
        <v>16</v>
      </c>
      <c r="D514" s="35" t="s">
        <v>17</v>
      </c>
      <c r="E514" s="36">
        <v>6</v>
      </c>
      <c r="F514" s="32">
        <f xml:space="preserve"> (E514/E515)*100</f>
        <v>100</v>
      </c>
    </row>
    <row r="515" spans="1:6" x14ac:dyDescent="0.25">
      <c r="A515" s="38"/>
      <c r="B515" s="38"/>
      <c r="C515" s="34"/>
      <c r="D515" s="35" t="s">
        <v>18</v>
      </c>
      <c r="E515" s="36">
        <v>6</v>
      </c>
      <c r="F515" s="32"/>
    </row>
    <row r="516" spans="1:6" x14ac:dyDescent="0.25">
      <c r="A516" s="33">
        <v>50</v>
      </c>
      <c r="B516" s="33" t="s">
        <v>92</v>
      </c>
      <c r="C516" s="34" t="s">
        <v>7</v>
      </c>
      <c r="D516" s="35" t="s">
        <v>8</v>
      </c>
      <c r="E516" s="17">
        <v>1687080.7</v>
      </c>
      <c r="F516" s="32">
        <f xml:space="preserve"> ((E516-E517)/E516)*100</f>
        <v>33.84189564850098</v>
      </c>
    </row>
    <row r="517" spans="1:6" x14ac:dyDescent="0.25">
      <c r="A517" s="37"/>
      <c r="B517" s="37"/>
      <c r="C517" s="34"/>
      <c r="D517" s="35" t="s">
        <v>9</v>
      </c>
      <c r="E517" s="17">
        <v>1116140.6100000001</v>
      </c>
      <c r="F517" s="32"/>
    </row>
    <row r="518" spans="1:6" x14ac:dyDescent="0.25">
      <c r="A518" s="37"/>
      <c r="B518" s="37"/>
      <c r="C518" s="34" t="s">
        <v>10</v>
      </c>
      <c r="D518" s="35" t="s">
        <v>11</v>
      </c>
      <c r="E518" s="18">
        <v>7</v>
      </c>
      <c r="F518" s="32">
        <f xml:space="preserve"> (E518/E519)*100</f>
        <v>43.75</v>
      </c>
    </row>
    <row r="519" spans="1:6" x14ac:dyDescent="0.25">
      <c r="A519" s="37"/>
      <c r="B519" s="37"/>
      <c r="C519" s="34"/>
      <c r="D519" s="35" t="s">
        <v>12</v>
      </c>
      <c r="E519" s="18">
        <v>16</v>
      </c>
      <c r="F519" s="32"/>
    </row>
    <row r="520" spans="1:6" x14ac:dyDescent="0.25">
      <c r="A520" s="37"/>
      <c r="B520" s="37"/>
      <c r="C520" s="34" t="s">
        <v>13</v>
      </c>
      <c r="D520" s="35" t="s">
        <v>14</v>
      </c>
      <c r="E520" s="18">
        <v>42</v>
      </c>
      <c r="F520" s="32">
        <f>E520/E521</f>
        <v>3.8181818181818183</v>
      </c>
    </row>
    <row r="521" spans="1:6" x14ac:dyDescent="0.25">
      <c r="A521" s="37"/>
      <c r="B521" s="37"/>
      <c r="C521" s="34"/>
      <c r="D521" s="35" t="s">
        <v>12</v>
      </c>
      <c r="E521" s="18">
        <v>11</v>
      </c>
      <c r="F521" s="32"/>
    </row>
    <row r="522" spans="1:6" x14ac:dyDescent="0.25">
      <c r="A522" s="37"/>
      <c r="B522" s="37"/>
      <c r="C522" s="34" t="s">
        <v>15</v>
      </c>
      <c r="D522" s="35" t="s">
        <v>11</v>
      </c>
      <c r="E522" s="18">
        <v>0</v>
      </c>
      <c r="F522" s="32">
        <f xml:space="preserve"> (E522/E523)*100</f>
        <v>0</v>
      </c>
    </row>
    <row r="523" spans="1:6" x14ac:dyDescent="0.25">
      <c r="A523" s="37"/>
      <c r="B523" s="37"/>
      <c r="C523" s="34"/>
      <c r="D523" s="35" t="s">
        <v>12</v>
      </c>
      <c r="E523" s="18">
        <v>9</v>
      </c>
      <c r="F523" s="32"/>
    </row>
    <row r="524" spans="1:6" x14ac:dyDescent="0.25">
      <c r="A524" s="37"/>
      <c r="B524" s="37"/>
      <c r="C524" s="34" t="s">
        <v>16</v>
      </c>
      <c r="D524" s="35" t="s">
        <v>17</v>
      </c>
      <c r="E524" s="17">
        <v>206823.96</v>
      </c>
      <c r="F524" s="32">
        <f xml:space="preserve"> (E524/E525)*100</f>
        <v>16.270738136515046</v>
      </c>
    </row>
    <row r="525" spans="1:6" x14ac:dyDescent="0.25">
      <c r="A525" s="38"/>
      <c r="B525" s="38"/>
      <c r="C525" s="34"/>
      <c r="D525" s="35" t="s">
        <v>18</v>
      </c>
      <c r="E525" s="17">
        <v>1271140.6100000001</v>
      </c>
      <c r="F525" s="32"/>
    </row>
    <row r="526" spans="1:6" x14ac:dyDescent="0.25">
      <c r="A526" s="33">
        <v>51</v>
      </c>
      <c r="B526" s="33" t="s">
        <v>94</v>
      </c>
      <c r="C526" s="34" t="s">
        <v>7</v>
      </c>
      <c r="D526" s="35" t="s">
        <v>8</v>
      </c>
      <c r="E526" s="17">
        <v>0</v>
      </c>
      <c r="F526" s="32">
        <v>0</v>
      </c>
    </row>
    <row r="527" spans="1:6" x14ac:dyDescent="0.25">
      <c r="A527" s="37"/>
      <c r="B527" s="37"/>
      <c r="C527" s="34"/>
      <c r="D527" s="35" t="s">
        <v>9</v>
      </c>
      <c r="E527" s="17">
        <v>0</v>
      </c>
      <c r="F527" s="32"/>
    </row>
    <row r="528" spans="1:6" x14ac:dyDescent="0.25">
      <c r="A528" s="37"/>
      <c r="B528" s="37"/>
      <c r="C528" s="34" t="s">
        <v>10</v>
      </c>
      <c r="D528" s="35" t="s">
        <v>11</v>
      </c>
      <c r="E528" s="18">
        <v>0</v>
      </c>
      <c r="F528" s="32">
        <v>0</v>
      </c>
    </row>
    <row r="529" spans="1:6" x14ac:dyDescent="0.25">
      <c r="A529" s="37"/>
      <c r="B529" s="37"/>
      <c r="C529" s="34"/>
      <c r="D529" s="35" t="s">
        <v>12</v>
      </c>
      <c r="E529" s="18">
        <v>0</v>
      </c>
      <c r="F529" s="32"/>
    </row>
    <row r="530" spans="1:6" x14ac:dyDescent="0.25">
      <c r="A530" s="37"/>
      <c r="B530" s="37"/>
      <c r="C530" s="34" t="s">
        <v>13</v>
      </c>
      <c r="D530" s="35" t="s">
        <v>14</v>
      </c>
      <c r="E530" s="18">
        <v>0</v>
      </c>
      <c r="F530" s="32">
        <v>0</v>
      </c>
    </row>
    <row r="531" spans="1:6" x14ac:dyDescent="0.25">
      <c r="A531" s="37"/>
      <c r="B531" s="37"/>
      <c r="C531" s="34"/>
      <c r="D531" s="35" t="s">
        <v>12</v>
      </c>
      <c r="E531" s="18">
        <v>0</v>
      </c>
      <c r="F531" s="32"/>
    </row>
    <row r="532" spans="1:6" x14ac:dyDescent="0.25">
      <c r="A532" s="37"/>
      <c r="B532" s="37"/>
      <c r="C532" s="34" t="s">
        <v>15</v>
      </c>
      <c r="D532" s="35" t="s">
        <v>11</v>
      </c>
      <c r="E532" s="18">
        <v>0</v>
      </c>
      <c r="F532" s="32">
        <v>0</v>
      </c>
    </row>
    <row r="533" spans="1:6" x14ac:dyDescent="0.25">
      <c r="A533" s="37"/>
      <c r="B533" s="37"/>
      <c r="C533" s="34"/>
      <c r="D533" s="35" t="s">
        <v>12</v>
      </c>
      <c r="E533" s="18">
        <v>0</v>
      </c>
      <c r="F533" s="32"/>
    </row>
    <row r="534" spans="1:6" x14ac:dyDescent="0.25">
      <c r="A534" s="37"/>
      <c r="B534" s="37"/>
      <c r="C534" s="34" t="s">
        <v>16</v>
      </c>
      <c r="D534" s="35" t="s">
        <v>17</v>
      </c>
      <c r="E534" s="17">
        <v>0</v>
      </c>
      <c r="F534" s="32">
        <v>0</v>
      </c>
    </row>
    <row r="535" spans="1:6" x14ac:dyDescent="0.25">
      <c r="A535" s="38"/>
      <c r="B535" s="38"/>
      <c r="C535" s="34"/>
      <c r="D535" s="35" t="s">
        <v>18</v>
      </c>
      <c r="E535" s="17">
        <v>0</v>
      </c>
      <c r="F535" s="32"/>
    </row>
    <row r="536" spans="1:6" x14ac:dyDescent="0.25">
      <c r="A536" s="33">
        <v>52</v>
      </c>
      <c r="B536" s="33" t="s">
        <v>81</v>
      </c>
      <c r="C536" s="34" t="s">
        <v>7</v>
      </c>
      <c r="D536" s="35" t="s">
        <v>8</v>
      </c>
      <c r="E536" s="36">
        <v>24857741.27</v>
      </c>
      <c r="F536" s="32">
        <f xml:space="preserve"> ((E536-E537)/E536)*100</f>
        <v>11.240563290326662</v>
      </c>
    </row>
    <row r="537" spans="1:6" x14ac:dyDescent="0.25">
      <c r="A537" s="37"/>
      <c r="B537" s="37"/>
      <c r="C537" s="34"/>
      <c r="D537" s="35" t="s">
        <v>9</v>
      </c>
      <c r="E537" s="36">
        <v>22063591.129999999</v>
      </c>
      <c r="F537" s="32"/>
    </row>
    <row r="538" spans="1:6" x14ac:dyDescent="0.25">
      <c r="A538" s="37"/>
      <c r="B538" s="37"/>
      <c r="C538" s="34" t="s">
        <v>10</v>
      </c>
      <c r="D538" s="35" t="s">
        <v>11</v>
      </c>
      <c r="E538" s="36">
        <v>89</v>
      </c>
      <c r="F538" s="32">
        <f xml:space="preserve"> (E538/E539)*100</f>
        <v>35.887096774193552</v>
      </c>
    </row>
    <row r="539" spans="1:6" x14ac:dyDescent="0.25">
      <c r="A539" s="37"/>
      <c r="B539" s="37"/>
      <c r="C539" s="34"/>
      <c r="D539" s="35" t="s">
        <v>12</v>
      </c>
      <c r="E539" s="36">
        <v>248</v>
      </c>
      <c r="F539" s="32"/>
    </row>
    <row r="540" spans="1:6" x14ac:dyDescent="0.25">
      <c r="A540" s="37"/>
      <c r="B540" s="37"/>
      <c r="C540" s="34" t="s">
        <v>13</v>
      </c>
      <c r="D540" s="35" t="s">
        <v>14</v>
      </c>
      <c r="E540" s="36">
        <v>173</v>
      </c>
      <c r="F540" s="32">
        <f>E540/E541</f>
        <v>1.7835051546391754</v>
      </c>
    </row>
    <row r="541" spans="1:6" x14ac:dyDescent="0.25">
      <c r="A541" s="37"/>
      <c r="B541" s="37"/>
      <c r="C541" s="34"/>
      <c r="D541" s="35" t="s">
        <v>12</v>
      </c>
      <c r="E541" s="36">
        <v>97</v>
      </c>
      <c r="F541" s="32"/>
    </row>
    <row r="542" spans="1:6" x14ac:dyDescent="0.25">
      <c r="A542" s="37"/>
      <c r="B542" s="37"/>
      <c r="C542" s="34" t="s">
        <v>15</v>
      </c>
      <c r="D542" s="35" t="s">
        <v>11</v>
      </c>
      <c r="E542" s="36">
        <v>0</v>
      </c>
      <c r="F542" s="32">
        <f xml:space="preserve"> (E542/E543)*100</f>
        <v>0</v>
      </c>
    </row>
    <row r="543" spans="1:6" x14ac:dyDescent="0.25">
      <c r="A543" s="37"/>
      <c r="B543" s="37"/>
      <c r="C543" s="34"/>
      <c r="D543" s="35" t="s">
        <v>12</v>
      </c>
      <c r="E543" s="36">
        <v>89</v>
      </c>
      <c r="F543" s="32"/>
    </row>
    <row r="544" spans="1:6" x14ac:dyDescent="0.25">
      <c r="A544" s="37"/>
      <c r="B544" s="37"/>
      <c r="C544" s="34" t="s">
        <v>16</v>
      </c>
      <c r="D544" s="35" t="s">
        <v>17</v>
      </c>
      <c r="E544" s="36">
        <v>14345458.43</v>
      </c>
      <c r="F544" s="32">
        <f xml:space="preserve"> (E544/E545)*100</f>
        <v>38.032977481681598</v>
      </c>
    </row>
    <row r="545" spans="1:6" x14ac:dyDescent="0.25">
      <c r="A545" s="38"/>
      <c r="B545" s="38"/>
      <c r="C545" s="34"/>
      <c r="D545" s="35" t="s">
        <v>18</v>
      </c>
      <c r="E545" s="36">
        <v>37718473.229999997</v>
      </c>
      <c r="F545" s="32"/>
    </row>
    <row r="546" spans="1:6" x14ac:dyDescent="0.25">
      <c r="A546" s="33">
        <v>53</v>
      </c>
      <c r="B546" s="33" t="s">
        <v>82</v>
      </c>
      <c r="C546" s="34" t="s">
        <v>7</v>
      </c>
      <c r="D546" s="35" t="s">
        <v>8</v>
      </c>
      <c r="E546" s="36">
        <v>1187584.6000000001</v>
      </c>
      <c r="F546" s="32">
        <f xml:space="preserve"> ((E546-E547)/E546)*100</f>
        <v>57.301180901133279</v>
      </c>
    </row>
    <row r="547" spans="1:6" x14ac:dyDescent="0.25">
      <c r="A547" s="37"/>
      <c r="B547" s="37"/>
      <c r="C547" s="34"/>
      <c r="D547" s="35" t="s">
        <v>9</v>
      </c>
      <c r="E547" s="36">
        <v>507084.6</v>
      </c>
      <c r="F547" s="32"/>
    </row>
    <row r="548" spans="1:6" x14ac:dyDescent="0.25">
      <c r="A548" s="37"/>
      <c r="B548" s="37"/>
      <c r="C548" s="34" t="s">
        <v>10</v>
      </c>
      <c r="D548" s="35" t="s">
        <v>11</v>
      </c>
      <c r="E548" s="36">
        <v>6</v>
      </c>
      <c r="F548" s="32">
        <f xml:space="preserve"> (E548/E549)*100</f>
        <v>11.76470588235294</v>
      </c>
    </row>
    <row r="549" spans="1:6" x14ac:dyDescent="0.25">
      <c r="A549" s="37"/>
      <c r="B549" s="37"/>
      <c r="C549" s="34"/>
      <c r="D549" s="35" t="s">
        <v>12</v>
      </c>
      <c r="E549" s="36">
        <v>51</v>
      </c>
      <c r="F549" s="32"/>
    </row>
    <row r="550" spans="1:6" x14ac:dyDescent="0.25">
      <c r="A550" s="37"/>
      <c r="B550" s="37"/>
      <c r="C550" s="34" t="s">
        <v>13</v>
      </c>
      <c r="D550" s="35" t="s">
        <v>14</v>
      </c>
      <c r="E550" s="36">
        <v>11</v>
      </c>
      <c r="F550" s="32">
        <f>E550/E551</f>
        <v>1.2222222222222223</v>
      </c>
    </row>
    <row r="551" spans="1:6" x14ac:dyDescent="0.25">
      <c r="A551" s="37"/>
      <c r="B551" s="37"/>
      <c r="C551" s="34"/>
      <c r="D551" s="35" t="s">
        <v>12</v>
      </c>
      <c r="E551" s="36">
        <v>9</v>
      </c>
      <c r="F551" s="32"/>
    </row>
    <row r="552" spans="1:6" x14ac:dyDescent="0.25">
      <c r="A552" s="37"/>
      <c r="B552" s="37"/>
      <c r="C552" s="34" t="s">
        <v>15</v>
      </c>
      <c r="D552" s="35" t="s">
        <v>11</v>
      </c>
      <c r="E552" s="36">
        <v>0</v>
      </c>
      <c r="F552" s="32">
        <v>0</v>
      </c>
    </row>
    <row r="553" spans="1:6" x14ac:dyDescent="0.25">
      <c r="A553" s="37"/>
      <c r="B553" s="37"/>
      <c r="C553" s="34"/>
      <c r="D553" s="35" t="s">
        <v>12</v>
      </c>
      <c r="E553" s="36">
        <v>0</v>
      </c>
      <c r="F553" s="32"/>
    </row>
    <row r="554" spans="1:6" x14ac:dyDescent="0.25">
      <c r="A554" s="37"/>
      <c r="B554" s="37"/>
      <c r="C554" s="34" t="s">
        <v>16</v>
      </c>
      <c r="D554" s="35" t="s">
        <v>17</v>
      </c>
      <c r="E554" s="36">
        <v>60000</v>
      </c>
      <c r="F554" s="32">
        <f xml:space="preserve"> (E554/E555)*100</f>
        <v>2.6009926428322103</v>
      </c>
    </row>
    <row r="555" spans="1:6" x14ac:dyDescent="0.25">
      <c r="A555" s="38"/>
      <c r="B555" s="38"/>
      <c r="C555" s="34"/>
      <c r="D555" s="35" t="s">
        <v>18</v>
      </c>
      <c r="E555" s="36">
        <v>2306811.6</v>
      </c>
      <c r="F555" s="32"/>
    </row>
  </sheetData>
  <mergeCells count="661">
    <mergeCell ref="A526:A535"/>
    <mergeCell ref="B526:B535"/>
    <mergeCell ref="C526:C527"/>
    <mergeCell ref="F526:F527"/>
    <mergeCell ref="C528:C529"/>
    <mergeCell ref="F528:F529"/>
    <mergeCell ref="C530:C531"/>
    <mergeCell ref="F530:F531"/>
    <mergeCell ref="C532:C533"/>
    <mergeCell ref="F532:F533"/>
    <mergeCell ref="C534:C535"/>
    <mergeCell ref="F534:F535"/>
    <mergeCell ref="A206:A215"/>
    <mergeCell ref="B206:B215"/>
    <mergeCell ref="C206:C207"/>
    <mergeCell ref="F206:F207"/>
    <mergeCell ref="C208:C209"/>
    <mergeCell ref="F208:F209"/>
    <mergeCell ref="C210:C211"/>
    <mergeCell ref="F210:F211"/>
    <mergeCell ref="C212:C213"/>
    <mergeCell ref="F212:F213"/>
    <mergeCell ref="C214:C215"/>
    <mergeCell ref="F214:F215"/>
    <mergeCell ref="B126:B135"/>
    <mergeCell ref="A506:A515"/>
    <mergeCell ref="B506:B515"/>
    <mergeCell ref="C506:C507"/>
    <mergeCell ref="F506:F507"/>
    <mergeCell ref="C508:C509"/>
    <mergeCell ref="F508:F509"/>
    <mergeCell ref="C510:C511"/>
    <mergeCell ref="F510:F511"/>
    <mergeCell ref="C512:C513"/>
    <mergeCell ref="F512:F513"/>
    <mergeCell ref="C514:C515"/>
    <mergeCell ref="F514:F515"/>
    <mergeCell ref="A496:A505"/>
    <mergeCell ref="B496:B505"/>
    <mergeCell ref="C496:C497"/>
    <mergeCell ref="F496:F497"/>
    <mergeCell ref="C498:C499"/>
    <mergeCell ref="F498:F499"/>
    <mergeCell ref="C500:C501"/>
    <mergeCell ref="F500:F501"/>
    <mergeCell ref="C502:C503"/>
    <mergeCell ref="F502:F503"/>
    <mergeCell ref="C504:C505"/>
    <mergeCell ref="A486:A495"/>
    <mergeCell ref="B486:B495"/>
    <mergeCell ref="C486:C487"/>
    <mergeCell ref="F486:F487"/>
    <mergeCell ref="C488:C489"/>
    <mergeCell ref="F488:F489"/>
    <mergeCell ref="C490:C491"/>
    <mergeCell ref="F490:F491"/>
    <mergeCell ref="C492:C493"/>
    <mergeCell ref="F492:F493"/>
    <mergeCell ref="C494:C495"/>
    <mergeCell ref="F494:F495"/>
    <mergeCell ref="A476:A485"/>
    <mergeCell ref="B476:B485"/>
    <mergeCell ref="C476:C477"/>
    <mergeCell ref="F476:F477"/>
    <mergeCell ref="C478:C479"/>
    <mergeCell ref="F478:F479"/>
    <mergeCell ref="C480:C481"/>
    <mergeCell ref="F480:F481"/>
    <mergeCell ref="C482:C483"/>
    <mergeCell ref="F482:F483"/>
    <mergeCell ref="C484:C485"/>
    <mergeCell ref="F484:F485"/>
    <mergeCell ref="A466:A475"/>
    <mergeCell ref="B466:B475"/>
    <mergeCell ref="C466:C467"/>
    <mergeCell ref="F466:F467"/>
    <mergeCell ref="C468:C469"/>
    <mergeCell ref="F468:F469"/>
    <mergeCell ref="C470:C471"/>
    <mergeCell ref="F470:F471"/>
    <mergeCell ref="C472:C473"/>
    <mergeCell ref="F472:F473"/>
    <mergeCell ref="C474:C475"/>
    <mergeCell ref="F474:F475"/>
    <mergeCell ref="A456:A465"/>
    <mergeCell ref="B456:B465"/>
    <mergeCell ref="C456:C457"/>
    <mergeCell ref="F456:F457"/>
    <mergeCell ref="C458:C459"/>
    <mergeCell ref="F458:F459"/>
    <mergeCell ref="C460:C461"/>
    <mergeCell ref="F460:F461"/>
    <mergeCell ref="C462:C463"/>
    <mergeCell ref="F462:F463"/>
    <mergeCell ref="C464:C465"/>
    <mergeCell ref="F464:F465"/>
    <mergeCell ref="A436:A445"/>
    <mergeCell ref="B436:B445"/>
    <mergeCell ref="C436:C437"/>
    <mergeCell ref="F436:F437"/>
    <mergeCell ref="C438:C439"/>
    <mergeCell ref="F438:F439"/>
    <mergeCell ref="C440:C441"/>
    <mergeCell ref="F440:F441"/>
    <mergeCell ref="C442:C443"/>
    <mergeCell ref="F442:F443"/>
    <mergeCell ref="C444:C445"/>
    <mergeCell ref="F444:F445"/>
    <mergeCell ref="A426:A435"/>
    <mergeCell ref="B426:B435"/>
    <mergeCell ref="C426:C427"/>
    <mergeCell ref="F426:F427"/>
    <mergeCell ref="C428:C429"/>
    <mergeCell ref="F428:F429"/>
    <mergeCell ref="C430:C431"/>
    <mergeCell ref="F430:F431"/>
    <mergeCell ref="C432:C433"/>
    <mergeCell ref="F432:F433"/>
    <mergeCell ref="C434:C435"/>
    <mergeCell ref="F434:F435"/>
    <mergeCell ref="A416:A425"/>
    <mergeCell ref="B416:B425"/>
    <mergeCell ref="C416:C417"/>
    <mergeCell ref="F416:F417"/>
    <mergeCell ref="C418:C419"/>
    <mergeCell ref="F418:F419"/>
    <mergeCell ref="C420:C421"/>
    <mergeCell ref="F420:F421"/>
    <mergeCell ref="C422:C423"/>
    <mergeCell ref="F422:F423"/>
    <mergeCell ref="C424:C425"/>
    <mergeCell ref="F424:F425"/>
    <mergeCell ref="A406:A415"/>
    <mergeCell ref="B406:B415"/>
    <mergeCell ref="C406:C407"/>
    <mergeCell ref="F406:F407"/>
    <mergeCell ref="C408:C409"/>
    <mergeCell ref="F408:F409"/>
    <mergeCell ref="C410:C411"/>
    <mergeCell ref="F410:F411"/>
    <mergeCell ref="C412:C413"/>
    <mergeCell ref="F412:F413"/>
    <mergeCell ref="C414:C415"/>
    <mergeCell ref="F414:F415"/>
    <mergeCell ref="A396:A405"/>
    <mergeCell ref="B396:B405"/>
    <mergeCell ref="C396:C397"/>
    <mergeCell ref="F396:F397"/>
    <mergeCell ref="C398:C399"/>
    <mergeCell ref="F398:F399"/>
    <mergeCell ref="C400:C401"/>
    <mergeCell ref="F400:F401"/>
    <mergeCell ref="C402:C403"/>
    <mergeCell ref="F402:F403"/>
    <mergeCell ref="C404:C405"/>
    <mergeCell ref="F404:F405"/>
    <mergeCell ref="A386:A395"/>
    <mergeCell ref="B386:B395"/>
    <mergeCell ref="C386:C387"/>
    <mergeCell ref="F386:F387"/>
    <mergeCell ref="C388:C389"/>
    <mergeCell ref="F388:F389"/>
    <mergeCell ref="C390:C391"/>
    <mergeCell ref="F390:F391"/>
    <mergeCell ref="C392:C393"/>
    <mergeCell ref="F392:F393"/>
    <mergeCell ref="C394:C395"/>
    <mergeCell ref="F394:F395"/>
    <mergeCell ref="A376:A385"/>
    <mergeCell ref="B376:B385"/>
    <mergeCell ref="C376:C377"/>
    <mergeCell ref="F376:F377"/>
    <mergeCell ref="C378:C379"/>
    <mergeCell ref="F378:F379"/>
    <mergeCell ref="C380:C381"/>
    <mergeCell ref="F380:F381"/>
    <mergeCell ref="C382:C383"/>
    <mergeCell ref="F382:F383"/>
    <mergeCell ref="C384:C385"/>
    <mergeCell ref="F384:F385"/>
    <mergeCell ref="A356:A365"/>
    <mergeCell ref="B356:B365"/>
    <mergeCell ref="C356:C357"/>
    <mergeCell ref="F356:F357"/>
    <mergeCell ref="C358:C359"/>
    <mergeCell ref="F358:F359"/>
    <mergeCell ref="C360:C361"/>
    <mergeCell ref="F360:F361"/>
    <mergeCell ref="C362:C363"/>
    <mergeCell ref="F362:F363"/>
    <mergeCell ref="C364:C365"/>
    <mergeCell ref="F364:F365"/>
    <mergeCell ref="A336:A345"/>
    <mergeCell ref="B336:B345"/>
    <mergeCell ref="C336:C337"/>
    <mergeCell ref="F336:F337"/>
    <mergeCell ref="C338:C339"/>
    <mergeCell ref="F338:F339"/>
    <mergeCell ref="C340:C341"/>
    <mergeCell ref="F340:F341"/>
    <mergeCell ref="C342:C343"/>
    <mergeCell ref="F342:F343"/>
    <mergeCell ref="C344:C345"/>
    <mergeCell ref="F344:F345"/>
    <mergeCell ref="A326:A335"/>
    <mergeCell ref="B326:B335"/>
    <mergeCell ref="C326:C327"/>
    <mergeCell ref="F326:F327"/>
    <mergeCell ref="C328:C329"/>
    <mergeCell ref="F328:F329"/>
    <mergeCell ref="C330:C331"/>
    <mergeCell ref="F330:F331"/>
    <mergeCell ref="C332:C333"/>
    <mergeCell ref="F332:F333"/>
    <mergeCell ref="C334:C335"/>
    <mergeCell ref="F334:F335"/>
    <mergeCell ref="A316:A325"/>
    <mergeCell ref="B316:B325"/>
    <mergeCell ref="C316:C317"/>
    <mergeCell ref="F316:F317"/>
    <mergeCell ref="C318:C319"/>
    <mergeCell ref="F318:F319"/>
    <mergeCell ref="C320:C321"/>
    <mergeCell ref="F320:F321"/>
    <mergeCell ref="C322:C323"/>
    <mergeCell ref="F322:F323"/>
    <mergeCell ref="C324:C325"/>
    <mergeCell ref="F324:F325"/>
    <mergeCell ref="A306:A315"/>
    <mergeCell ref="B306:B315"/>
    <mergeCell ref="C306:C307"/>
    <mergeCell ref="F306:F307"/>
    <mergeCell ref="C308:C309"/>
    <mergeCell ref="F308:F309"/>
    <mergeCell ref="C310:C311"/>
    <mergeCell ref="F310:F311"/>
    <mergeCell ref="C312:C313"/>
    <mergeCell ref="F312:F313"/>
    <mergeCell ref="C314:C315"/>
    <mergeCell ref="F314:F315"/>
    <mergeCell ref="A296:A305"/>
    <mergeCell ref="B296:B305"/>
    <mergeCell ref="C296:C297"/>
    <mergeCell ref="F296:F297"/>
    <mergeCell ref="C298:C299"/>
    <mergeCell ref="F298:F299"/>
    <mergeCell ref="C300:C301"/>
    <mergeCell ref="F300:F301"/>
    <mergeCell ref="C302:C303"/>
    <mergeCell ref="F302:F303"/>
    <mergeCell ref="C304:C305"/>
    <mergeCell ref="F304:F305"/>
    <mergeCell ref="A286:A295"/>
    <mergeCell ref="B286:B295"/>
    <mergeCell ref="C286:C287"/>
    <mergeCell ref="F286:F287"/>
    <mergeCell ref="C288:C289"/>
    <mergeCell ref="F288:F289"/>
    <mergeCell ref="C290:C291"/>
    <mergeCell ref="F290:F291"/>
    <mergeCell ref="C292:C293"/>
    <mergeCell ref="F292:F293"/>
    <mergeCell ref="C294:C295"/>
    <mergeCell ref="F294:F295"/>
    <mergeCell ref="A276:A285"/>
    <mergeCell ref="B276:B285"/>
    <mergeCell ref="C276:C277"/>
    <mergeCell ref="F276:F277"/>
    <mergeCell ref="C278:C279"/>
    <mergeCell ref="F278:F279"/>
    <mergeCell ref="C280:C281"/>
    <mergeCell ref="F280:F281"/>
    <mergeCell ref="C282:C283"/>
    <mergeCell ref="F282:F283"/>
    <mergeCell ref="C284:C285"/>
    <mergeCell ref="F284:F285"/>
    <mergeCell ref="A3:F3"/>
    <mergeCell ref="A6:F6"/>
    <mergeCell ref="C36:C37"/>
    <mergeCell ref="F36:F37"/>
    <mergeCell ref="A8:F8"/>
    <mergeCell ref="A5:F5"/>
    <mergeCell ref="A7:F7"/>
    <mergeCell ref="A15:E15"/>
    <mergeCell ref="A16:E16"/>
    <mergeCell ref="A17:E17"/>
    <mergeCell ref="A18:E18"/>
    <mergeCell ref="A19:E19"/>
    <mergeCell ref="A20:E20"/>
    <mergeCell ref="A21:E21"/>
    <mergeCell ref="A22:E22"/>
    <mergeCell ref="A23:E23"/>
    <mergeCell ref="A9:F9"/>
    <mergeCell ref="A10:F10"/>
    <mergeCell ref="A11:F11"/>
    <mergeCell ref="A12:F12"/>
    <mergeCell ref="F30:F31"/>
    <mergeCell ref="C32:C33"/>
    <mergeCell ref="F32:F33"/>
    <mergeCell ref="C34:C35"/>
    <mergeCell ref="C44:C45"/>
    <mergeCell ref="F44:F45"/>
    <mergeCell ref="C40:C41"/>
    <mergeCell ref="F40:F41"/>
    <mergeCell ref="C42:C43"/>
    <mergeCell ref="F42:F43"/>
    <mergeCell ref="A13:F13"/>
    <mergeCell ref="A14:E14"/>
    <mergeCell ref="F14:F15"/>
    <mergeCell ref="F16:F17"/>
    <mergeCell ref="F18:F19"/>
    <mergeCell ref="F20:F21"/>
    <mergeCell ref="F22:F23"/>
    <mergeCell ref="C38:C39"/>
    <mergeCell ref="F38:F39"/>
    <mergeCell ref="A36:A45"/>
    <mergeCell ref="B36:B45"/>
    <mergeCell ref="A26:A35"/>
    <mergeCell ref="B26:B35"/>
    <mergeCell ref="C26:C27"/>
    <mergeCell ref="F26:F27"/>
    <mergeCell ref="C28:C29"/>
    <mergeCell ref="F28:F29"/>
    <mergeCell ref="C30:C31"/>
    <mergeCell ref="A46:A55"/>
    <mergeCell ref="B46:B55"/>
    <mergeCell ref="C46:C47"/>
    <mergeCell ref="F46:F47"/>
    <mergeCell ref="C48:C49"/>
    <mergeCell ref="F48:F49"/>
    <mergeCell ref="C50:C51"/>
    <mergeCell ref="F50:F51"/>
    <mergeCell ref="C52:C53"/>
    <mergeCell ref="F52:F53"/>
    <mergeCell ref="C54:C55"/>
    <mergeCell ref="F54:F55"/>
    <mergeCell ref="A56:A65"/>
    <mergeCell ref="B56:B65"/>
    <mergeCell ref="C56:C57"/>
    <mergeCell ref="F56:F57"/>
    <mergeCell ref="C58:C59"/>
    <mergeCell ref="F58:F59"/>
    <mergeCell ref="C60:C61"/>
    <mergeCell ref="F60:F61"/>
    <mergeCell ref="C62:C63"/>
    <mergeCell ref="F62:F63"/>
    <mergeCell ref="C64:C65"/>
    <mergeCell ref="F64:F65"/>
    <mergeCell ref="A66:A75"/>
    <mergeCell ref="B66:B75"/>
    <mergeCell ref="C66:C67"/>
    <mergeCell ref="F66:F67"/>
    <mergeCell ref="C68:C69"/>
    <mergeCell ref="F68:F69"/>
    <mergeCell ref="C70:C71"/>
    <mergeCell ref="F70:F71"/>
    <mergeCell ref="C72:C73"/>
    <mergeCell ref="F72:F73"/>
    <mergeCell ref="C74:C75"/>
    <mergeCell ref="F74:F75"/>
    <mergeCell ref="A86:A95"/>
    <mergeCell ref="B86:B95"/>
    <mergeCell ref="C86:C87"/>
    <mergeCell ref="F86:F87"/>
    <mergeCell ref="C88:C89"/>
    <mergeCell ref="F88:F89"/>
    <mergeCell ref="C90:C91"/>
    <mergeCell ref="F90:F91"/>
    <mergeCell ref="C92:C93"/>
    <mergeCell ref="F92:F93"/>
    <mergeCell ref="C94:C95"/>
    <mergeCell ref="F94:F95"/>
    <mergeCell ref="A96:A105"/>
    <mergeCell ref="B96:B105"/>
    <mergeCell ref="C96:C97"/>
    <mergeCell ref="F96:F97"/>
    <mergeCell ref="C98:C99"/>
    <mergeCell ref="F98:F99"/>
    <mergeCell ref="C100:C101"/>
    <mergeCell ref="F100:F101"/>
    <mergeCell ref="C102:C103"/>
    <mergeCell ref="F102:F103"/>
    <mergeCell ref="C104:C105"/>
    <mergeCell ref="F104:F105"/>
    <mergeCell ref="A106:A115"/>
    <mergeCell ref="B106:B115"/>
    <mergeCell ref="C106:C107"/>
    <mergeCell ref="F106:F107"/>
    <mergeCell ref="C108:C109"/>
    <mergeCell ref="F108:F109"/>
    <mergeCell ref="C110:C111"/>
    <mergeCell ref="F110:F111"/>
    <mergeCell ref="C112:C113"/>
    <mergeCell ref="F112:F113"/>
    <mergeCell ref="C114:C115"/>
    <mergeCell ref="F114:F115"/>
    <mergeCell ref="A116:A125"/>
    <mergeCell ref="B116:B125"/>
    <mergeCell ref="C116:C117"/>
    <mergeCell ref="F116:F117"/>
    <mergeCell ref="C118:C119"/>
    <mergeCell ref="F118:F119"/>
    <mergeCell ref="C120:C121"/>
    <mergeCell ref="F120:F121"/>
    <mergeCell ref="C122:C123"/>
    <mergeCell ref="F122:F123"/>
    <mergeCell ref="C124:C125"/>
    <mergeCell ref="F124:F125"/>
    <mergeCell ref="A136:A145"/>
    <mergeCell ref="B136:B145"/>
    <mergeCell ref="C136:C137"/>
    <mergeCell ref="F136:F137"/>
    <mergeCell ref="C138:C139"/>
    <mergeCell ref="F138:F139"/>
    <mergeCell ref="C140:C141"/>
    <mergeCell ref="F140:F141"/>
    <mergeCell ref="C142:C143"/>
    <mergeCell ref="F142:F143"/>
    <mergeCell ref="C144:C145"/>
    <mergeCell ref="F144:F145"/>
    <mergeCell ref="A146:A155"/>
    <mergeCell ref="B146:B155"/>
    <mergeCell ref="C146:C147"/>
    <mergeCell ref="F146:F147"/>
    <mergeCell ref="C148:C149"/>
    <mergeCell ref="F148:F149"/>
    <mergeCell ref="C150:C151"/>
    <mergeCell ref="F150:F151"/>
    <mergeCell ref="C152:C153"/>
    <mergeCell ref="F152:F153"/>
    <mergeCell ref="C154:C155"/>
    <mergeCell ref="F154:F155"/>
    <mergeCell ref="A196:A205"/>
    <mergeCell ref="B196:B205"/>
    <mergeCell ref="C196:C197"/>
    <mergeCell ref="F196:F197"/>
    <mergeCell ref="C198:C199"/>
    <mergeCell ref="F198:F199"/>
    <mergeCell ref="C200:C201"/>
    <mergeCell ref="F200:F201"/>
    <mergeCell ref="C202:C203"/>
    <mergeCell ref="F202:F203"/>
    <mergeCell ref="C204:C205"/>
    <mergeCell ref="F204:F205"/>
    <mergeCell ref="A216:A225"/>
    <mergeCell ref="B216:B225"/>
    <mergeCell ref="C216:C217"/>
    <mergeCell ref="F216:F217"/>
    <mergeCell ref="C218:C219"/>
    <mergeCell ref="F218:F219"/>
    <mergeCell ref="C220:C221"/>
    <mergeCell ref="F220:F221"/>
    <mergeCell ref="C222:C223"/>
    <mergeCell ref="F222:F223"/>
    <mergeCell ref="C224:C225"/>
    <mergeCell ref="F224:F225"/>
    <mergeCell ref="A226:A235"/>
    <mergeCell ref="B226:B235"/>
    <mergeCell ref="C226:C227"/>
    <mergeCell ref="F226:F227"/>
    <mergeCell ref="C228:C229"/>
    <mergeCell ref="F228:F229"/>
    <mergeCell ref="C230:C231"/>
    <mergeCell ref="F230:F231"/>
    <mergeCell ref="C232:C233"/>
    <mergeCell ref="F232:F233"/>
    <mergeCell ref="C234:C235"/>
    <mergeCell ref="F234:F235"/>
    <mergeCell ref="A346:A355"/>
    <mergeCell ref="B346:B355"/>
    <mergeCell ref="C346:C347"/>
    <mergeCell ref="F346:F347"/>
    <mergeCell ref="C348:C349"/>
    <mergeCell ref="F348:F349"/>
    <mergeCell ref="C350:C351"/>
    <mergeCell ref="F350:F351"/>
    <mergeCell ref="C352:C353"/>
    <mergeCell ref="F352:F353"/>
    <mergeCell ref="C354:C355"/>
    <mergeCell ref="F354:F355"/>
    <mergeCell ref="A236:A245"/>
    <mergeCell ref="B236:B245"/>
    <mergeCell ref="C236:C237"/>
    <mergeCell ref="F236:F237"/>
    <mergeCell ref="C238:C239"/>
    <mergeCell ref="F238:F239"/>
    <mergeCell ref="C240:C241"/>
    <mergeCell ref="F240:F241"/>
    <mergeCell ref="C242:C243"/>
    <mergeCell ref="F242:F243"/>
    <mergeCell ref="C244:C245"/>
    <mergeCell ref="F244:F245"/>
    <mergeCell ref="A246:A255"/>
    <mergeCell ref="B246:B255"/>
    <mergeCell ref="C246:C247"/>
    <mergeCell ref="F246:F247"/>
    <mergeCell ref="C248:C249"/>
    <mergeCell ref="F248:F249"/>
    <mergeCell ref="C250:C251"/>
    <mergeCell ref="F250:F251"/>
    <mergeCell ref="C252:C253"/>
    <mergeCell ref="F252:F253"/>
    <mergeCell ref="C254:C255"/>
    <mergeCell ref="F254:F255"/>
    <mergeCell ref="A366:A375"/>
    <mergeCell ref="B366:B375"/>
    <mergeCell ref="C366:C367"/>
    <mergeCell ref="F366:F367"/>
    <mergeCell ref="C368:C369"/>
    <mergeCell ref="F368:F369"/>
    <mergeCell ref="C370:C371"/>
    <mergeCell ref="F370:F371"/>
    <mergeCell ref="C372:C373"/>
    <mergeCell ref="F372:F373"/>
    <mergeCell ref="C374:C375"/>
    <mergeCell ref="F374:F375"/>
    <mergeCell ref="A256:A265"/>
    <mergeCell ref="B256:B265"/>
    <mergeCell ref="C256:C257"/>
    <mergeCell ref="F256:F257"/>
    <mergeCell ref="C258:C259"/>
    <mergeCell ref="F258:F259"/>
    <mergeCell ref="C260:C261"/>
    <mergeCell ref="F260:F261"/>
    <mergeCell ref="C262:C263"/>
    <mergeCell ref="F262:F263"/>
    <mergeCell ref="C264:C265"/>
    <mergeCell ref="F264:F265"/>
    <mergeCell ref="C544:C545"/>
    <mergeCell ref="F544:F545"/>
    <mergeCell ref="C132:C133"/>
    <mergeCell ref="F132:F133"/>
    <mergeCell ref="C134:C135"/>
    <mergeCell ref="F134:F135"/>
    <mergeCell ref="C126:C127"/>
    <mergeCell ref="F126:F127"/>
    <mergeCell ref="C128:C129"/>
    <mergeCell ref="F128:F129"/>
    <mergeCell ref="C130:C131"/>
    <mergeCell ref="F130:F131"/>
    <mergeCell ref="F504:F505"/>
    <mergeCell ref="F84:F85"/>
    <mergeCell ref="A126:A135"/>
    <mergeCell ref="A546:A555"/>
    <mergeCell ref="B546:B555"/>
    <mergeCell ref="C546:C547"/>
    <mergeCell ref="F546:F547"/>
    <mergeCell ref="C548:C549"/>
    <mergeCell ref="F548:F549"/>
    <mergeCell ref="C550:C551"/>
    <mergeCell ref="F550:F551"/>
    <mergeCell ref="C552:C553"/>
    <mergeCell ref="F552:F553"/>
    <mergeCell ref="C554:C555"/>
    <mergeCell ref="F554:F555"/>
    <mergeCell ref="A536:A545"/>
    <mergeCell ref="B536:B545"/>
    <mergeCell ref="C536:C537"/>
    <mergeCell ref="F536:F537"/>
    <mergeCell ref="C538:C539"/>
    <mergeCell ref="F538:F539"/>
    <mergeCell ref="C540:C541"/>
    <mergeCell ref="F540:F541"/>
    <mergeCell ref="C542:C543"/>
    <mergeCell ref="F542:F543"/>
    <mergeCell ref="F34:F35"/>
    <mergeCell ref="A266:A275"/>
    <mergeCell ref="B266:B275"/>
    <mergeCell ref="C266:C267"/>
    <mergeCell ref="F266:F267"/>
    <mergeCell ref="C268:C269"/>
    <mergeCell ref="F268:F269"/>
    <mergeCell ref="C270:C271"/>
    <mergeCell ref="F270:F271"/>
    <mergeCell ref="C272:C273"/>
    <mergeCell ref="F272:F273"/>
    <mergeCell ref="C274:C275"/>
    <mergeCell ref="F274:F275"/>
    <mergeCell ref="A76:A85"/>
    <mergeCell ref="B76:B85"/>
    <mergeCell ref="C76:C77"/>
    <mergeCell ref="F76:F77"/>
    <mergeCell ref="C78:C79"/>
    <mergeCell ref="F78:F79"/>
    <mergeCell ref="C80:C81"/>
    <mergeCell ref="F80:F81"/>
    <mergeCell ref="C82:C83"/>
    <mergeCell ref="F82:F83"/>
    <mergeCell ref="C84:C85"/>
    <mergeCell ref="A156:A165"/>
    <mergeCell ref="B156:B165"/>
    <mergeCell ref="C156:C157"/>
    <mergeCell ref="F156:F157"/>
    <mergeCell ref="C158:C159"/>
    <mergeCell ref="F158:F159"/>
    <mergeCell ref="C160:C161"/>
    <mergeCell ref="F160:F161"/>
    <mergeCell ref="C162:C163"/>
    <mergeCell ref="F162:F163"/>
    <mergeCell ref="C164:C165"/>
    <mergeCell ref="F164:F165"/>
    <mergeCell ref="A166:A175"/>
    <mergeCell ref="B166:B175"/>
    <mergeCell ref="C166:C167"/>
    <mergeCell ref="F166:F167"/>
    <mergeCell ref="C168:C169"/>
    <mergeCell ref="F168:F169"/>
    <mergeCell ref="C170:C171"/>
    <mergeCell ref="F170:F171"/>
    <mergeCell ref="C172:C173"/>
    <mergeCell ref="F172:F173"/>
    <mergeCell ref="C174:C175"/>
    <mergeCell ref="F174:F175"/>
    <mergeCell ref="A176:A185"/>
    <mergeCell ref="B176:B185"/>
    <mergeCell ref="C176:C177"/>
    <mergeCell ref="F176:F177"/>
    <mergeCell ref="C178:C179"/>
    <mergeCell ref="F178:F179"/>
    <mergeCell ref="C180:C181"/>
    <mergeCell ref="F180:F181"/>
    <mergeCell ref="C182:C183"/>
    <mergeCell ref="F182:F183"/>
    <mergeCell ref="C184:C185"/>
    <mergeCell ref="F184:F185"/>
    <mergeCell ref="A186:A195"/>
    <mergeCell ref="B186:B195"/>
    <mergeCell ref="C186:C187"/>
    <mergeCell ref="F186:F187"/>
    <mergeCell ref="C188:C189"/>
    <mergeCell ref="F188:F189"/>
    <mergeCell ref="C190:C191"/>
    <mergeCell ref="F190:F191"/>
    <mergeCell ref="C192:C193"/>
    <mergeCell ref="F192:F193"/>
    <mergeCell ref="C194:C195"/>
    <mergeCell ref="F194:F195"/>
    <mergeCell ref="A446:A455"/>
    <mergeCell ref="B446:B455"/>
    <mergeCell ref="C446:C447"/>
    <mergeCell ref="F446:F447"/>
    <mergeCell ref="C448:C449"/>
    <mergeCell ref="F448:F449"/>
    <mergeCell ref="C450:C451"/>
    <mergeCell ref="F450:F451"/>
    <mergeCell ref="C452:C453"/>
    <mergeCell ref="F452:F453"/>
    <mergeCell ref="C454:C455"/>
    <mergeCell ref="F454:F455"/>
    <mergeCell ref="A516:A525"/>
    <mergeCell ref="B516:B525"/>
    <mergeCell ref="C516:C517"/>
    <mergeCell ref="F516:F517"/>
    <mergeCell ref="C518:C519"/>
    <mergeCell ref="F518:F519"/>
    <mergeCell ref="C520:C521"/>
    <mergeCell ref="F520:F521"/>
    <mergeCell ref="C522:C523"/>
    <mergeCell ref="F522:F523"/>
    <mergeCell ref="C524:C525"/>
    <mergeCell ref="F524:F525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Сводная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2020-04-29T15:48:56Z</dcterms:modified>
</cp:coreProperties>
</file>